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97" documentId="120_S{2AC9BD13-BADA-5192-A53E-5A8FF88502F6}" xr6:coauthVersionLast="47" xr6:coauthVersionMax="47" xr10:uidLastSave="{C1C1516E-FD43-461F-B73A-320D2566361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<sst xmlns="http://schemas.openxmlformats.org/spreadsheetml/2006/main" count="180285" uniqueCount="39128">
  <si>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</si>
  <si>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</si>
  <si>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</si>
  <si>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</si>
  <si>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</si>
  <si>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</si>
  <si>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</si>
  <si>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</si>
  <si>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</si>
  <si>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</si>
  <si>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</si>
  <si>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</si>
  <si>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</si>
  <si>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</si>
  <si>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</si>
  <si>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</si>
  <si>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</si>
  <si>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</si>
  <si>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</si>
  <si>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</si>
  <si>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</si>
  <si>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</si>
  <si>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</si>
  <si>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</si>
  <si>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</si>
  <si>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</si>
  <si>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</si>
  <si>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</si>
  <si>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</si>
  <si>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</si>
  <si>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</si>
  <si>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</si>
  <si>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</si>
  <si>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</si>
  <si>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</si>
  <si>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</si>
  <si>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</si>
  <si>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</si>
  <si>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</si>
  <si>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</si>
  <si>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</si>
  <si>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</si>
  <si>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</si>
  <si>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</si>
  <si>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</si>
  <si>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</si>
  <si>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</si>
  <si>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</si>
  <si>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</si>
  <si>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</si>
  <si>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</si>
  <si>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</si>
  <si>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</si>
  <si>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</si>
  <si>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</si>
  <si>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</si>
  <si>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</si>
  <si>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</si>
  <si>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</si>
  <si>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</si>
  <si>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</si>
  <si>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</si>
  <si>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</si>
  <si>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</si>
  <si>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</si>
  <si>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</si>
  <si>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</si>
  <si>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</si>
  <si>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</si>
  <si>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</si>
  <si>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</si>
  <si>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</si>
  <si>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</si>
  <si>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</si>
  <si>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</si>
  <si>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</si>
  <si>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</si>
  <si>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</si>
  <si>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</si>
  <si>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</si>
  <si>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</si>
  <si>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</si>
  <si>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</si>
  <si>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</si>
  <si>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</si>
  <si>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</si>
  <si>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</si>
  <si>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</si>
  <si>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</si>
  <si>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</si>
  <si>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</si>
  <si>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</si>
  <si>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</si>
  <si>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</si>
  <si>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</si>
  <si>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</si>
  <si>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</si>
  <si>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</si>
  <si>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</si>
  <si>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</si>
  <si>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</si>
  <si>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</si>
  <si>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</si>
  <si>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</si>
  <si>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</si>
  <si>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</si>
  <si>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</si>
  <si>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</si>
  <si>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</si>
  <si>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</si>
  <si>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</si>
  <si>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</si>
  <si>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</si>
  <si>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</si>
  <si>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</si>
  <si>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</si>
  <si>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</si>
  <si>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</si>
  <si>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</si>
  <si>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</si>
  <si>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</si>
  <si>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</si>
  <si>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</si>
  <si>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</si>
  <si>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</si>
  <si>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</si>
  <si>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</si>
  <si>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</si>
  <si>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</si>
  <si>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</si>
  <si>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</si>
  <si>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</si>
  <si>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</si>
  <si>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</si>
  <si>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</si>
  <si>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</si>
  <si>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</si>
  <si>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</si>
  <si>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</si>
  <si>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</si>
  <si>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</si>
  <si>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</si>
  <si>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</si>
  <si>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</si>
  <si>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</si>
  <si>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</si>
  <si>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</si>
  <si>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</si>
  <si>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</si>
  <si>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</si>
  <si>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</si>
  <si>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</si>
  <si>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</si>
  <si>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</si>
  <si>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</si>
  <si>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</si>
  <si>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</si>
  <si>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</si>
  <si>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</si>
  <si>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</si>
  <si>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</si>
  <si>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</si>
  <si>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</si>
  <si>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</si>
  <si>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</si>
  <si>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</si>
  <si>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</si>
  <si>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</si>
  <si>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</si>
  <si>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</si>
  <si>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</si>
  <si>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</si>
  <si>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</si>
  <si>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</si>
  <si>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</si>
  <si>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</si>
  <si>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</si>
  <si>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</si>
  <si>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</si>
  <si>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</si>
  <si>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</si>
  <si>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</si>
  <si>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</si>
  <si>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</si>
  <si>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</si>
  <si>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</si>
  <si>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</si>
  <si>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</si>
  <si>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</si>
  <si>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</si>
  <si>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</si>
  <si>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</si>
  <si>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</si>
  <si>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</si>
  <si>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</si>
  <si>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</si>
  <si>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</si>
  <si>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</si>
  <si>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</si>
  <si>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</si>
  <si>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</si>
  <si>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</si>
  <si>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</si>
  <si>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</si>
  <si>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</si>
  <si>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</si>
  <si>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</si>
  <si>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</si>
  <si>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</si>
  <si>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</si>
  <si>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</si>
  <si>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</si>
  <si>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</si>
  <si>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</si>
  <si>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</si>
  <si>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</si>
  <si>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</si>
  <si>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</si>
  <si>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</si>
  <si>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</si>
  <si>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</si>
  <si>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</si>
  <si>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</si>
  <si>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</si>
  <si>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</si>
  <si>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</si>
  <si>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</si>
  <si>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</si>
  <si>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</si>
  <si>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</si>
  <si>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</si>
  <si>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</si>
  <si>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</si>
  <si>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</si>
  <si>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</si>
  <si>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</si>
  <si>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</si>
  <si>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</si>
  <si>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</si>
  <si>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</si>
  <si>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</si>
  <si>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</si>
  <si>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</si>
  <si>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</si>
  <si>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</si>
  <si>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</si>
  <si>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</si>
  <si>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</si>
  <si>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</si>
  <si>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</si>
  <si>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</si>
  <si>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</si>
  <si>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</si>
  <si>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</si>
  <si>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</si>
  <si>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</si>
  <si>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</si>
  <si>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</si>
  <si>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</si>
  <si>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</si>
  <si>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</si>
  <si>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</si>
  <si>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</si>
  <si>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</si>
  <si>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</si>
  <si>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</si>
  <si>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</si>
  <si>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</si>
  <si>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</si>
  <si>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</si>
  <si>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</si>
  <si>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</si>
  <si>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</si>
  <si>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</si>
  <si>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</si>
  <si>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</si>
  <si>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</si>
  <si>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</si>
  <si>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</si>
  <si>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</si>
  <si>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</si>
  <si>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</si>
  <si>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</si>
  <si>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</si>
  <si>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</si>
  <si>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</si>
  <si>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</si>
  <si>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</si>
  <si>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</si>
  <si>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</si>
  <si>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</si>
  <si>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</si>
  <si>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</si>
  <si>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</si>
  <si>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</si>
  <si>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</si>
  <si>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</si>
  <si>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</si>
  <si>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</si>
  <si>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</si>
  <si>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</si>
  <si>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</si>
  <si>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</si>
  <si>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</si>
  <si>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</si>
  <si>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</si>
  <si>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</si>
  <si>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</si>
  <si>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</si>
  <si>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</si>
  <si>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</si>
  <si>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</si>
  <si>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</si>
  <si>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</si>
  <si>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</si>
  <si>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</si>
  <si>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</si>
  <si>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</si>
  <si>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</si>
  <si>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</si>
  <si>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</si>
  <si>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</si>
  <si>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</si>
  <si>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</si>
  <si>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</si>
  <si>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</si>
  <si>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</si>
  <si>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</si>
  <si>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</si>
  <si>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</si>
  <si>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</si>
  <si>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</si>
  <si>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</si>
  <si>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</si>
  <si>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</si>
  <si>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</si>
  <si>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</si>
  <si>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</si>
  <si>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</si>
  <si>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</si>
  <si>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</si>
  <si>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</si>
  <si>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</si>
  <si>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</si>
  <si>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</si>
  <si>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</si>
  <si>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</si>
  <si>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</si>
  <si>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</si>
  <si>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</si>
  <si>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</si>
  <si>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</si>
  <si>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</si>
  <si>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</si>
  <si>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</si>
  <si>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</si>
  <si>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</si>
  <si>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</si>
  <si>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</si>
  <si>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</si>
  <si>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</si>
  <si>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</si>
  <si>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</si>
  <si>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</si>
  <si>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</si>
  <si>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</si>
  <si>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</si>
  <si>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</si>
  <si>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</si>
  <si>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</si>
  <si>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</si>
  <si>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</si>
  <si>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</si>
  <si>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</si>
  <si>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</si>
  <si>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</si>
  <si>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</si>
  <si>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</si>
  <si>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</si>
  <si>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</si>
  <si>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</si>
  <si>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</si>
  <si>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</si>
  <si>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</si>
  <si>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</si>
  <si>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</si>
  <si>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</si>
  <si>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</si>
  <si>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</si>
  <si>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</si>
  <si>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</si>
  <si>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</si>
  <si>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</si>
  <si>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</si>
  <si>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</si>
  <si>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</si>
  <si>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</si>
  <si>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</si>
  <si>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</si>
  <si>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</si>
  <si>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</si>
  <si>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</si>
  <si>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</si>
  <si>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</si>
  <si>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</si>
  <si>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</si>
  <si>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</si>
  <si>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</si>
  <si>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</si>
  <si>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</si>
  <si>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</si>
  <si>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</si>
  <si>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</si>
  <si>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</si>
  <si>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</si>
  <si>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</si>
  <si>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</si>
  <si>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</si>
  <si>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</si>
  <si>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</si>
  <si>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</si>
  <si>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</si>
  <si>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</si>
  <si>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</si>
  <si>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</si>
  <si>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</si>
  <si>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</si>
  <si>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</si>
  <si>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</si>
  <si>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</si>
  <si>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</si>
  <si>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</si>
  <si>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</si>
  <si>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</si>
  <si>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</si>
  <si>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</si>
  <si>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</si>
  <si>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</si>
  <si>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</si>
  <si>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</si>
  <si>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</si>
  <si>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</si>
  <si>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</si>
  <si>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</si>
  <si>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</si>
  <si>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</si>
  <si>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</si>
  <si>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</si>
  <si>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</si>
  <si>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</si>
  <si>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</si>
  <si>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</si>
  <si>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</si>
  <si>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</si>
  <si>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</si>
  <si>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</si>
  <si>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</si>
  <si>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</si>
  <si>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</si>
  <si>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</si>
  <si>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</si>
  <si>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</si>
  <si>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</si>
  <si>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</si>
  <si>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</si>
  <si>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</si>
  <si>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</si>
  <si>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</si>
  <si>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</si>
  <si>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</si>
  <si>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</si>
  <si>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</si>
  <si>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</si>
  <si>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</si>
  <si>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</si>
  <si>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</si>
  <si>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</si>
  <si>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</si>
  <si>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</si>
  <si>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</si>
  <si>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</si>
  <si>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</si>
  <si>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</si>
  <si>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</si>
  <si>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</si>
  <si>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</si>
  <si>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</si>
  <si>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</si>
  <si>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</si>
  <si>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</si>
  <si>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</si>
  <si>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</si>
  <si>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</si>
  <si>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</si>
  <si>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</si>
  <si>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</si>
  <si>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</si>
  <si>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</si>
  <si>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</si>
  <si>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</si>
  <si>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</si>
  <si>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</si>
  <si>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</si>
  <si>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</si>
  <si>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</si>
  <si>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</si>
  <si>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</si>
  <si>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</si>
  <si>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</si>
  <si>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</si>
  <si>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</si>
  <si>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</si>
  <si>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</si>
  <si>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</si>
  <si>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</si>
  <si>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</si>
  <si>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</si>
  <si>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</si>
  <si>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</si>
  <si>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</si>
  <si>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</si>
  <si>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</si>
  <si>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</si>
  <si>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</si>
  <si>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</si>
  <si>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</si>
  <si>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</si>
  <si>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</si>
  <si>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</si>
  <si>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</si>
  <si>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</si>
  <si>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</si>
  <si>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</si>
  <si>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</si>
  <si>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</si>
  <si>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</si>
  <si>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</si>
  <si>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</si>
  <si>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</si>
  <si>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</si>
  <si>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</si>
  <si>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</si>
  <si>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</si>
  <si>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</si>
  <si>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</si>
  <si>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</si>
  <si>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</si>
  <si>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</si>
  <si>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</si>
  <si>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</si>
  <si>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</si>
  <si>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</si>
  <si>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</si>
  <si>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</si>
  <si>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</si>
  <si>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</si>
  <si>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</si>
  <si>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</si>
  <si>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</si>
  <si>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</si>
  <si>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</si>
  <si>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</si>
  <si>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</si>
  <si>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</si>
  <si>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</si>
  <si>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</si>
  <si>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</si>
  <si>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</si>
  <si>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</si>
  <si>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</si>
  <si>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</si>
  <si>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</si>
  <si>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</si>
  <si>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</si>
  <si>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</si>
  <si>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</si>
  <si>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</si>
  <si>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</si>
  <si>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</si>
  <si>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</si>
  <si>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</si>
  <si>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</si>
  <si>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</si>
  <si>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</si>
  <si>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</si>
  <si>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</si>
  <si>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</si>
  <si>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</si>
  <si>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</si>
  <si>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</si>
  <si>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</si>
  <si>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</si>
  <si>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</si>
  <si>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</si>
  <si>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</si>
  <si>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</si>
  <si>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</si>
  <si>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</si>
  <si>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</si>
  <si>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</si>
  <si>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</si>
  <si>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</si>
  <si>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</si>
  <si>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</si>
  <si>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</si>
  <si>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</si>
  <si>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</si>
  <si>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</si>
  <si>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</si>
  <si>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</si>
  <si>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</si>
  <si>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</si>
  <si>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</si>
  <si>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</si>
  <si>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</si>
  <si>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</si>
  <si>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</si>
  <si>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</si>
  <si>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</si>
  <si>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</si>
  <si>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</si>
  <si>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</si>
  <si>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</si>
  <si>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</si>
  <si>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</si>
  <si>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</si>
  <si>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</si>
  <si>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</si>
  <si>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</si>
  <si>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</si>
  <si>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</si>
  <si>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</si>
  <si>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</si>
  <si>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</si>
  <si>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</si>
  <si>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</si>
  <si>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</si>
  <si>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</si>
  <si>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</si>
  <si>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</si>
  <si>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</si>
  <si>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</si>
  <si>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</si>
  <si>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</si>
  <si>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</si>
  <si>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</si>
  <si>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</si>
  <si>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</si>
  <si>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</si>
  <si>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</si>
  <si>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</si>
  <si>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</si>
  <si>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</si>
  <si>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</si>
  <si>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</si>
  <si>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</si>
  <si>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</si>
  <si>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</si>
  <si>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</si>
  <si>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</si>
  <si>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</si>
  <si>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</si>
  <si>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</si>
  <si>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</si>
  <si>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</si>
  <si>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</si>
  <si>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</si>
  <si>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</si>
  <si>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</si>
  <si>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</si>
  <si>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</si>
  <si>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</si>
  <si>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</si>
  <si>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</si>
  <si>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</si>
  <si>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</si>
  <si>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</si>
  <si>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</si>
  <si>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</si>
  <si>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</si>
  <si>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</si>
  <si>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</si>
  <si>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</si>
  <si>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</si>
  <si>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</si>
  <si>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</si>
  <si>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</si>
  <si>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</si>
  <si>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</si>
  <si>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</si>
  <si>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</si>
  <si>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</si>
  <si>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</si>
  <si>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</si>
  <si>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</si>
  <si>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</si>
  <si>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</si>
  <si>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</si>
  <si>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</si>
  <si>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</si>
  <si>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</si>
  <si>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</si>
  <si>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</si>
  <si>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</si>
  <si>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</si>
  <si>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</si>
  <si>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</si>
  <si>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</si>
  <si>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</si>
  <si>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</si>
  <si>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</si>
  <si>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</si>
  <si>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</si>
  <si>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</si>
  <si>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</si>
  <si>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</si>
  <si>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</si>
  <si>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</si>
  <si>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</si>
  <si>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</si>
  <si>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</si>
  <si>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</si>
  <si>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</si>
  <si>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</si>
  <si>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</si>
  <si>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</si>
  <si>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</si>
  <si>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</si>
  <si>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</si>
  <si>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</si>
  <si>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</si>
  <si>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</si>
  <si>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</si>
  <si>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</si>
  <si>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</si>
  <si>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</si>
  <si>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</si>
  <si>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</si>
  <si>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</si>
  <si>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</si>
  <si>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</si>
  <si>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</si>
  <si>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</si>
  <si>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</si>
  <si>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</si>
  <si>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</si>
  <si>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</si>
  <si>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</si>
  <si>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</si>
  <si>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</si>
  <si>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</si>
  <si>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</si>
  <si>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</si>
  <si>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</si>
  <si>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</si>
  <si>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</si>
  <si>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</si>
  <si>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</si>
  <si>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</si>
  <si>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</si>
  <si>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</si>
  <si>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</si>
  <si>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</si>
  <si>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</si>
  <si>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</si>
  <si>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</si>
  <si>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</si>
  <si>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</si>
  <si>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</si>
  <si>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</si>
  <si>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</si>
  <si>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</si>
  <si>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</si>
  <si>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</si>
  <si>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</si>
  <si>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</si>
  <si>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</si>
  <si>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</si>
  <si>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</si>
  <si>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</si>
  <si>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</si>
  <si>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</si>
  <si>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</si>
  <si>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</si>
  <si>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</si>
  <si>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</si>
  <si>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</si>
  <si>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</si>
  <si>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</si>
  <si>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</si>
  <si>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</si>
  <si>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</si>
  <si>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</si>
  <si>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</si>
  <si>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</si>
  <si>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</si>
  <si>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</si>
  <si>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</si>
  <si>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</si>
  <si>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</si>
  <si>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</si>
  <si>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</si>
  <si>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</si>
  <si>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</si>
  <si>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</si>
  <si>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</si>
  <si>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</si>
  <si>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</si>
  <si>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</si>
  <si>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</si>
  <si>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</si>
  <si>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</si>
  <si>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</si>
  <si>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</si>
  <si>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</si>
  <si>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</si>
  <si>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</si>
  <si>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</si>
  <si>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</si>
  <si>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</si>
  <si>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</si>
  <si>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</si>
  <si>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</si>
  <si>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</si>
  <si>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</si>
  <si>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</si>
  <si>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</si>
  <si>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</si>
  <si>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</si>
  <si>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</si>
  <si>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</si>
  <si>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</si>
  <si>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</si>
  <si>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</si>
  <si>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</si>
  <si>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</si>
  <si>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</si>
  <si>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</si>
  <si>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</si>
  <si>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</si>
  <si>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</si>
  <si>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</si>
  <si>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</si>
  <si>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</si>
  <si>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</si>
  <si>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</si>
  <si>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</si>
  <si>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</si>
  <si>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</si>
  <si>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</si>
  <si>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</si>
  <si>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</si>
  <si>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</si>
  <si>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</si>
  <si>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</si>
  <si>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</si>
  <si>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</si>
  <si>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</si>
  <si>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</si>
  <si>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</si>
  <si>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</si>
  <si>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</si>
  <si>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</si>
  <si>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</si>
  <si>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</si>
  <si>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</si>
  <si>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</si>
  <si>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</si>
  <si>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</si>
  <si>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</si>
  <si>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</si>
  <si>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</si>
  <si>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</si>
  <si>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</si>
  <si>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</si>
  <si>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</si>
  <si>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</si>
  <si>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</si>
  <si>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</si>
  <si>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</si>
  <si>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</si>
  <si>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</si>
  <si>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</si>
  <si>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</si>
  <si>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</si>
  <si>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</si>
  <si>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</si>
  <si>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</si>
  <si>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</si>
  <si>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</si>
  <si>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</si>
  <si>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</si>
  <si>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</si>
  <si>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</si>
  <si>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</si>
  <si>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</si>
  <si>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</si>
  <si>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</si>
  <si>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</si>
  <si>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</si>
  <si>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</si>
  <si>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</si>
  <si>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</si>
  <si>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</si>
  <si>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</si>
  <si>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</si>
  <si>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</si>
  <si>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</si>
  <si>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</si>
  <si>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</si>
  <si>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</si>
  <si>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</si>
  <si>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</si>
  <si>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</si>
  <si>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</si>
  <si>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</si>
  <si>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</si>
  <si>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</si>
  <si>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</si>
  <si>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</si>
  <si>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</si>
  <si>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</si>
  <si>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</si>
  <si>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</si>
  <si>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</si>
  <si>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</si>
  <si>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</si>
  <si>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</si>
  <si>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</si>
  <si>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</si>
  <si>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</si>
  <si>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</si>
  <si>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</si>
  <si>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</si>
  <si>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</si>
  <si>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</si>
  <si>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</si>
  <si>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</si>
  <si>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</si>
  <si>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</si>
  <si>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</si>
  <si>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</si>
  <si>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</si>
  <si>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</si>
  <si>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</si>
  <si>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</si>
  <si>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</si>
  <si>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</si>
  <si>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</si>
  <si>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</si>
  <si>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</si>
  <si>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</si>
  <si>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</si>
  <si>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</si>
  <si>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</si>
  <si>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</si>
  <si>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</si>
  <si>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</si>
  <si>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</si>
  <si>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</si>
  <si>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</si>
  <si>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</si>
  <si>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</si>
  <si>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</si>
  <si>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</si>
  <si>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</si>
  <si>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</si>
  <si>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</si>
  <si>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</si>
  <si>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</si>
  <si>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</si>
  <si>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</si>
  <si>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</si>
  <si>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</si>
  <si>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</si>
  <si>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</si>
  <si>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</si>
  <si>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</si>
  <si>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</si>
  <si>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</si>
  <si>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</si>
  <si>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</si>
  <si>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</si>
  <si>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</si>
  <si>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</si>
  <si>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</si>
  <si>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</si>
  <si>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</si>
  <si>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</si>
  <si>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</si>
  <si>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</si>
  <si>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</si>
  <si>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</si>
  <si>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</si>
  <si>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</si>
  <si>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</si>
  <si>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</si>
  <si>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</si>
  <si>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</si>
  <si>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</si>
  <si>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</si>
  <si>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</si>
  <si>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</si>
  <si>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</si>
  <si>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</si>
  <si>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</si>
  <si>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</si>
  <si>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</si>
  <si>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</si>
  <si>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</si>
  <si>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</si>
  <si>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</si>
  <si>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</si>
  <si>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</si>
  <si>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</si>
  <si>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</si>
  <si>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</si>
  <si>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</si>
  <si>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</si>
  <si>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</si>
  <si>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</si>
  <si>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</si>
  <si>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</si>
  <si>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</si>
  <si>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</si>
  <si>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</si>
  <si>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</si>
  <si>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</si>
  <si>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</si>
  <si>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</si>
  <si>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</si>
  <si>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</si>
  <si>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</si>
  <si>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</si>
  <si>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</si>
  <si>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</si>
  <si>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</si>
  <si>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</si>
  <si>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</si>
  <si>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</si>
  <si>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</si>
  <si>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</si>
  <si>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</si>
  <si>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</si>
  <si>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</si>
  <si>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</si>
  <si>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</si>
  <si>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</si>
  <si>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</si>
  <si>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</si>
  <si>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</si>
  <si>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</si>
  <si>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</si>
  <si>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</si>
  <si>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</si>
  <si>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</si>
  <si>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</si>
  <si>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</si>
  <si>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</si>
  <si>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</si>
  <si>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</si>
  <si>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</si>
  <si>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</si>
  <si>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</si>
  <si>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</si>
  <si>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</si>
  <si>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</si>
  <si>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</si>
  <si>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</si>
  <si>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</si>
  <si>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</si>
  <si>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</si>
  <si>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</si>
  <si>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</si>
  <si>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</si>
  <si>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</si>
  <si>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</si>
  <si>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</si>
  <si>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</si>
  <si>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</si>
  <si>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</si>
  <si>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</si>
  <si>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</si>
  <si>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</si>
  <si>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</si>
  <si>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</si>
  <si>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</si>
  <si>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</si>
  <si>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</si>
  <si>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</si>
  <si>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</si>
  <si>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</si>
  <si>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</si>
  <si>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</si>
  <si>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</si>
  <si>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</si>
  <si>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</si>
  <si>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</si>
  <si>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</si>
  <si>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</si>
  <si>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</si>
  <si>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</si>
  <si>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</si>
  <si>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</si>
  <si>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</si>
  <si>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</si>
  <si>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</si>
  <si>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</si>
  <si>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</si>
  <si>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</si>
  <si>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</si>
  <si>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</si>
  <si>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</si>
  <si>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</si>
  <si>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</si>
  <si>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</si>
  <si>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</si>
  <si>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</si>
  <si>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</si>
  <si>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</si>
  <si>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</si>
  <si>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</si>
  <si>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</si>
  <si>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</si>
  <si>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</si>
  <si>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</si>
  <si>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</si>
  <si>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</si>
  <si>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</si>
  <si>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</si>
  <si>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</si>
  <si>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</si>
  <si>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</si>
  <si>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</si>
  <si>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</si>
  <si>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</si>
  <si>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</si>
  <si>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</si>
  <si>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</si>
  <si>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</si>
  <si>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</si>
  <si>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</si>
  <si>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</si>
  <si>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</si>
  <si>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</si>
  <si>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</si>
  <si>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</si>
  <si>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</si>
  <si>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</si>
  <si>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</si>
  <si>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</si>
  <si>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</si>
  <si>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</si>
  <si>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</si>
  <si>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</si>
  <si>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</si>
  <si>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</si>
  <si>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</si>
  <si>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</si>
  <si>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</si>
  <si>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</si>
  <si>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</si>
  <si>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</si>
  <si>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</si>
  <si>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</si>
  <si>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</si>
  <si>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</si>
  <si>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</si>
  <si>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</si>
  <si>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</si>
  <si>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</si>
  <si>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</si>
  <si>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</si>
  <si>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</si>
  <si>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</si>
  <si>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</si>
  <si>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</si>
  <si>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</si>
  <si>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</si>
  <si>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</si>
  <si>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</si>
  <si>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</si>
  <si>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</si>
  <si>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</si>
  <si>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</si>
  <si>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</si>
  <si>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</si>
  <si>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</si>
  <si>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</si>
  <si>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</si>
  <si>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</si>
  <si>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</si>
  <si>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</si>
  <si>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</si>
  <si>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</si>
  <si>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</si>
  <si>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</si>
  <si>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</si>
  <si>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</si>
  <si>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</si>
  <si>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</si>
  <si>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</si>
  <si>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</si>
  <si>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</si>
  <si>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</si>
  <si>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</si>
  <si>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</si>
  <si>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</si>
  <si>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</si>
  <si>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</si>
  <si>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</si>
  <si>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</si>
  <si>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</si>
  <si>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</si>
  <si>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</si>
  <si>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</si>
  <si>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</si>
  <si>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</si>
  <si>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</si>
  <si>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</si>
  <si>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</si>
  <si>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</si>
  <si>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</si>
  <si>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</si>
  <si>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</si>
  <si>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</si>
  <si>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</si>
  <si>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</si>
  <si>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</si>
  <si>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</si>
  <si>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</si>
  <si>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</si>
  <si>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</si>
  <si>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</si>
  <si>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</si>
  <si>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</si>
  <si>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</si>
  <si>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</si>
  <si>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</si>
  <si>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</si>
  <si>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</si>
  <si>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</si>
  <si>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</si>
  <si>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</si>
  <si>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</si>
  <si>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</si>
  <si>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</si>
  <si>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</si>
  <si>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</si>
  <si>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</si>
  <si>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</si>
  <si>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</si>
  <si>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</si>
  <si>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</si>
  <si>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</si>
  <si>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</si>
  <si>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</si>
  <si>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</si>
  <si>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</si>
  <si>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</si>
  <si>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</si>
  <si>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</si>
  <si>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</si>
  <si>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</si>
  <si>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</si>
  <si>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</si>
  <si>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</si>
  <si>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</si>
  <si>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</si>
  <si>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</si>
  <si>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</si>
  <si>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</si>
  <si>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</si>
  <si>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</si>
  <si>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</si>
  <si>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</si>
  <si>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</si>
  <si>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</si>
  <si>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</si>
  <si>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</si>
  <si>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</si>
  <si>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</si>
  <si>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</si>
  <si>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</si>
  <si>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</si>
  <si>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</si>
  <si>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</si>
  <si>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</si>
  <si>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</si>
  <si>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</si>
  <si>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</si>
  <si>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</si>
  <si>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</si>
  <si>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</si>
  <si>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</si>
  <si>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</si>
  <si>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</si>
  <si>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</si>
  <si>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</si>
  <si>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</si>
  <si>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</si>
  <si>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</si>
  <si>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</si>
  <si>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</si>
  <si>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</si>
  <si>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</si>
  <si>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</si>
  <si>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</si>
  <si>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</si>
  <si>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</si>
  <si>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</si>
  <si>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</si>
  <si>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</si>
  <si>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</si>
  <si>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</si>
  <si>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</si>
  <si>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</si>
  <si>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</si>
  <si>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</si>
  <si>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</si>
  <si>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</si>
  <si>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</si>
  <si>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</si>
  <si>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</si>
  <si>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</si>
  <si>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</si>
  <si>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</si>
  <si>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</si>
  <si>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</si>
  <si>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</si>
  <si>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</si>
  <si>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</si>
  <si>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</si>
  <si>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</si>
  <si>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</si>
  <si>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</si>
  <si>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</si>
  <si>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</si>
  <si>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</si>
  <si>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</si>
  <si>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</si>
  <si>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</si>
  <si>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</si>
  <si>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</si>
  <si>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</si>
  <si>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</si>
  <si>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</si>
  <si>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</si>
  <si>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</si>
  <si>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</si>
  <si>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</si>
  <si>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</si>
  <si>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</si>
  <si>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</si>
  <si>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</si>
  <si>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</si>
  <si>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</si>
  <si>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</si>
  <si>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</si>
  <si>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</si>
  <si>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</si>
  <si>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</si>
  <si>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</si>
  <si>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</si>
  <si>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</si>
  <si>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</si>
  <si>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</si>
  <si>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</si>
  <si>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</si>
  <si>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</si>
  <si>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</si>
  <si>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</si>
  <si>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</si>
  <si>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</si>
  <si>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</si>
  <si>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</si>
  <si>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</si>
  <si>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</si>
  <si>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</si>
  <si>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</si>
  <si>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</si>
  <si>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</si>
  <si>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</si>
  <si>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</si>
  <si>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</si>
  <si>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</si>
  <si>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</si>
  <si>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</si>
  <si>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</si>
  <si>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</si>
  <si>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</si>
  <si>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</si>
  <si>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</si>
  <si>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</si>
  <si>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</si>
  <si>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</si>
  <si>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</si>
  <si>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</si>
  <si>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</si>
  <si>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</si>
  <si>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</si>
  <si>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</si>
  <si>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</si>
  <si>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</si>
  <si>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</si>
  <si>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</si>
  <si>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</si>
  <si>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</si>
  <si>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</si>
  <si>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</si>
  <si>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</si>
  <si>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</si>
  <si>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</si>
  <si>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</si>
  <si>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</si>
  <si>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</si>
  <si>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</si>
  <si>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</si>
  <si>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</si>
  <si>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</si>
  <si>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</si>
  <si>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</si>
  <si>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</si>
  <si>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</si>
  <si>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</si>
  <si>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</si>
  <si>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</si>
  <si>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</si>
  <si>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</si>
  <si>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</si>
  <si>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</si>
  <si>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</si>
  <si>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</si>
  <si>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</si>
  <si>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</si>
  <si>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</si>
  <si>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</si>
  <si>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</si>
  <si>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</si>
  <si>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</si>
  <si>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</si>
  <si>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</si>
  <si>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</si>
  <si>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</si>
  <si>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</si>
  <si>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</si>
  <si>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</si>
  <si>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</si>
  <si>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</si>
  <si>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</si>
  <si>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</si>
  <si>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</si>
  <si>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</si>
  <si>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</si>
  <si>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</si>
  <si>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</si>
  <si>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</si>
  <si>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</si>
  <si>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</si>
  <si>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</si>
  <si>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</si>
  <si>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</si>
  <si>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</si>
  <si>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</si>
  <si>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</si>
  <si>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</si>
  <si>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</si>
  <si>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</si>
  <si>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</si>
  <si>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</si>
  <si>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</si>
  <si>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</si>
  <si>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</si>
  <si>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</si>
  <si>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</si>
  <si>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</si>
  <si>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</si>
  <si>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</si>
  <si>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</si>
  <si>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</si>
  <si>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</si>
  <si>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</si>
  <si>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</si>
  <si>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</si>
  <si>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</si>
  <si>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</si>
  <si>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</si>
  <si>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</si>
  <si>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</si>
  <si>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</si>
  <si>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</si>
  <si>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</si>
  <si>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</si>
  <si>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</si>
  <si>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</si>
  <si>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</si>
  <si>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</si>
  <si>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</si>
  <si>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</si>
  <si>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</si>
  <si>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</si>
  <si>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</si>
  <si>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</si>
  <si>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</si>
  <si>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</si>
  <si>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</si>
  <si>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</si>
  <si>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</si>
  <si>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</si>
  <si>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</si>
  <si>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</si>
  <si>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</si>
  <si>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</si>
  <si>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</si>
  <si>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</si>
  <si>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</si>
  <si>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</si>
  <si>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</si>
  <si>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</si>
  <si>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</si>
  <si>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</si>
  <si>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</si>
  <si>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</si>
  <si>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</si>
  <si>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</si>
  <si>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</si>
  <si>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</si>
  <si>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</si>
  <si>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</si>
  <si>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</si>
  <si>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</si>
  <si>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</si>
  <si>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</si>
  <si>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</si>
  <si>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</si>
  <si>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</si>
  <si>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</si>
  <si>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</si>
  <si>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</si>
  <si>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</si>
  <si>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</si>
  <si>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</si>
  <si>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</si>
  <si>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</si>
  <si>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</si>
  <si>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</si>
  <si>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</si>
  <si>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</si>
  <si>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</si>
  <si>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</si>
  <si>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</si>
  <si>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</si>
  <si>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</si>
  <si>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</si>
  <si>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</si>
  <si>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</si>
  <si>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</si>
  <si>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</si>
  <si>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</si>
  <si>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</si>
  <si>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</si>
  <si>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</si>
  <si>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</si>
  <si>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</si>
  <si>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</si>
  <si>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</si>
  <si>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</si>
  <si>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</si>
  <si>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</si>
  <si>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</si>
  <si>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</si>
  <si>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</si>
  <si>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</si>
  <si>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</si>
  <si>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</si>
  <si>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</si>
  <si>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</si>
  <si>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</si>
  <si>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</si>
  <si>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</si>
  <si>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</si>
  <si>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</si>
  <si>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</si>
  <si>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</si>
  <si>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</si>
  <si>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</si>
  <si>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</si>
  <si>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</si>
  <si>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</si>
  <si>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</si>
  <si>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</si>
  <si>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</si>
  <si>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</si>
  <si>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</si>
  <si>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</si>
  <si>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</si>
  <si>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</si>
  <si>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</si>
  <si>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</si>
  <si>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</si>
  <si>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</si>
  <si>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</si>
  <si>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</si>
  <si>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</si>
  <si>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</si>
  <si>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</si>
  <si>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</si>
  <si>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</si>
  <si>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</si>
  <si>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</si>
  <si>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</si>
  <si>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</si>
  <si>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</si>
  <si>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</si>
  <si>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</si>
  <si>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</si>
  <si>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</si>
  <si>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</si>
  <si>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</si>
  <si>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</si>
  <si>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</si>
  <si>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</si>
  <si>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</si>
  <si>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</si>
  <si>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</si>
  <si>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</si>
  <si>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</si>
  <si>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</si>
  <si>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</si>
  <si>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</si>
  <si>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</si>
  <si>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</si>
  <si>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</si>
  <si>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</si>
  <si>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</si>
  <si>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</si>
  <si>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</si>
  <si>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</si>
  <si>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</si>
  <si>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</si>
  <si>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</si>
  <si>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</si>
  <si>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</si>
  <si>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</si>
  <si>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</si>
  <si>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</si>
  <si>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</si>
  <si>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</si>
  <si>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</si>
  <si>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</si>
  <si>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</si>
  <si>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</si>
  <si>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</si>
  <si>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</si>
  <si>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</si>
  <si>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</si>
  <si>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</si>
  <si>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</si>
  <si>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</si>
  <si>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</si>
  <si>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</si>
  <si>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</si>
  <si>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</si>
  <si>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</si>
  <si>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</si>
  <si>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</si>
  <si>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</si>
  <si>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</si>
  <si>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</si>
  <si>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</si>
  <si>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</si>
  <si>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</si>
  <si>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</si>
  <si>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</si>
  <si>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</si>
  <si>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</si>
  <si>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</si>
  <si>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</si>
  <si>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</si>
  <si>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</si>
  <si>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</si>
  <si>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</si>
  <si>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</si>
  <si>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</si>
  <si>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</si>
  <si>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</si>
  <si>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</si>
  <si>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</si>
  <si>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</si>
  <si>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</si>
  <si>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</si>
  <si>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</si>
  <si>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</si>
  <si>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</si>
  <si>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</si>
  <si>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</si>
  <si>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</si>
  <si>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</si>
  <si>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</si>
  <si>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</si>
  <si>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</si>
  <si>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</si>
  <si>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</si>
  <si>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</si>
  <si>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</si>
  <si>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</si>
  <si>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</si>
  <si>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</si>
  <si>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</si>
  <si>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</si>
  <si>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</si>
  <si>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</si>
  <si>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</si>
  <si>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</si>
  <si>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</si>
  <si>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</si>
  <si>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</si>
  <si>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</si>
  <si>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</si>
  <si>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</si>
  <si>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</si>
  <si>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</si>
  <si>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</si>
  <si>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</si>
  <si>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</si>
  <si>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</si>
  <si>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</si>
  <si>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</si>
  <si>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</si>
  <si>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</si>
  <si>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</si>
  <si>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</si>
  <si>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</si>
  <si>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</si>
  <si>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</si>
  <si>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</si>
  <si>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</si>
  <si>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</si>
  <si>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</si>
  <si>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</si>
  <si>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</si>
  <si>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</si>
  <si>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</si>
  <si>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</si>
  <si>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</si>
  <si>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</si>
  <si>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</si>
  <si>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</si>
  <si>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</si>
  <si>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</si>
  <si>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</si>
  <si>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</si>
  <si>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</si>
  <si>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</si>
  <si>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</si>
  <si>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</si>
  <si>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</si>
  <si>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</si>
  <si>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</si>
  <si>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</si>
  <si>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</si>
  <si>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</si>
  <si>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</si>
  <si>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</si>
  <si>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</si>
  <si>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</si>
  <si>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</si>
  <si>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</si>
  <si>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</si>
  <si>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</si>
  <si>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</si>
  <si>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</si>
  <si>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</si>
  <si>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</si>
  <si>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</si>
  <si>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</si>
  <si>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</si>
  <si>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</si>
  <si>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</si>
  <si>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</si>
  <si>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</si>
  <si>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</si>
  <si>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</si>
  <si>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</si>
  <si>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</si>
  <si>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</si>
  <si>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</si>
  <si>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</si>
  <si>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</si>
  <si>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</si>
  <si>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</si>
  <si>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</si>
  <si>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</si>
  <si>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</si>
  <si>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</si>
  <si>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</si>
  <si>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</si>
  <si>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</si>
  <si>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</si>
  <si>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</si>
  <si>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</si>
  <si>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</si>
  <si>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</si>
  <si>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</si>
  <si>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</si>
  <si>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</si>
  <si>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</si>
  <si>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</si>
  <si>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</si>
  <si>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</si>
  <si>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</si>
  <si>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</si>
  <si>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</si>
  <si>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</si>
  <si>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</si>
  <si>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</si>
  <si>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</si>
  <si>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</si>
  <si>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</si>
  <si>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</si>
  <si>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</si>
  <si>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</si>
  <si>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</si>
  <si>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</si>
  <si>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</si>
  <si>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</si>
  <si>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</si>
  <si>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</si>
  <si>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</si>
  <si>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</si>
  <si>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</si>
  <si>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</si>
  <si>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</si>
  <si>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</si>
  <si>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</si>
  <si>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</si>
  <si>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</si>
  <si>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</si>
  <si>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</si>
  <si>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</si>
  <si>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</si>
  <si>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</si>
  <si>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</si>
  <si>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</si>
  <si>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</si>
  <si>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</si>
  <si>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</si>
  <si>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</si>
  <si>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</si>
  <si>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</si>
  <si>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</si>
  <si>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</si>
  <si>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</si>
  <si>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</si>
  <si>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</si>
  <si>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</si>
  <si>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</si>
  <si>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</si>
  <si>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</si>
  <si>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</si>
  <si>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</si>
  <si>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</si>
  <si>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</si>
  <si>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</si>
  <si>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</si>
  <si>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</si>
  <si>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</si>
  <si>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</si>
  <si>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</si>
  <si>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</si>
  <si>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</si>
  <si>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</si>
  <si>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</si>
  <si>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</si>
  <si>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</si>
  <si>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</si>
  <si>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</si>
  <si>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</si>
  <si>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</si>
  <si>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</si>
  <si>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</si>
  <si>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</si>
  <si>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</si>
  <si>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</si>
  <si>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</si>
  <si>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</si>
  <si>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</si>
  <si>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</si>
  <si>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</si>
  <si>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</si>
  <si>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</si>
  <si>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</si>
  <si>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</si>
  <si>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</si>
  <si>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</si>
  <si>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</si>
  <si>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</si>
  <si>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</si>
  <si>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</si>
  <si>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</si>
  <si>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</si>
  <si>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</si>
  <si>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</si>
  <si>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</si>
  <si>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</si>
  <si>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</si>
  <si>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</si>
  <si>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</si>
  <si>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</si>
  <si>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</si>
  <si>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</si>
  <si>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</si>
  <si>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</si>
  <si>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</si>
  <si>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</si>
  <si>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</si>
  <si>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</si>
  <si>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</si>
  <si>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</si>
  <si>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</si>
  <si>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</si>
  <si>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</si>
  <si>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</si>
  <si>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</si>
  <si>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</si>
  <si>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</si>
  <si>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</si>
  <si>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</si>
  <si>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</si>
  <si>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</si>
  <si>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</si>
  <si>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</si>
  <si>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</si>
  <si>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</si>
  <si>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</si>
  <si>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</si>
  <si>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</si>
  <si>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</si>
  <si>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</si>
  <si>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</si>
  <si>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</si>
  <si>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</si>
  <si>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</si>
  <si>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</si>
  <si>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</si>
  <si>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</si>
  <si>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</si>
  <si>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</si>
  <si>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</si>
  <si>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</si>
  <si>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</si>
  <si>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</si>
  <si>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</si>
  <si>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</si>
  <si>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</si>
  <si>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</si>
  <si>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</si>
  <si>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</si>
  <si>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</si>
  <si>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</si>
  <si>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</si>
  <si>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</si>
  <si>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</si>
  <si>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</si>
  <si>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</si>
  <si>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</si>
  <si>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</si>
  <si>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</si>
  <si>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</si>
  <si>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</si>
  <si>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</si>
  <si>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</si>
  <si>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</si>
  <si>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</si>
  <si>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</si>
  <si>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</si>
  <si>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</si>
  <si>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</si>
  <si>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</si>
  <si>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</si>
  <si>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</si>
  <si>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</si>
  <si>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</si>
  <si>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</si>
  <si>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</si>
  <si>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</si>
  <si>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</si>
  <si>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</si>
  <si>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</si>
  <si>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</si>
  <si>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</si>
  <si>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</si>
  <si>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</si>
  <si>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</si>
  <si>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</si>
  <si>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</si>
  <si>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</si>
  <si>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</si>
  <si>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</si>
  <si>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</si>
  <si>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</si>
  <si>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</si>
  <si>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</si>
  <si>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</si>
  <si>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</si>
  <si>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</si>
  <si>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</si>
  <si>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</si>
  <si>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</si>
  <si>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</si>
  <si>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</si>
  <si>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</si>
  <si>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</si>
  <si>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</si>
  <si>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</si>
  <si>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</si>
  <si>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</si>
  <si>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</si>
  <si>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</si>
  <si>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</si>
  <si>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</si>
  <si>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</si>
  <si>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</si>
  <si>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</si>
  <si>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</si>
  <si>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</si>
  <si>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</si>
  <si>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</si>
  <si>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</si>
  <si>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</si>
  <si>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</si>
  <si>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</si>
  <si>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</si>
  <si>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</si>
  <si>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</si>
  <si>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</si>
  <si>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</si>
  <si>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</si>
  <si>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</si>
  <si>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</si>
  <si>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</si>
  <si>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</si>
  <si>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</si>
  <si>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</si>
  <si>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</si>
  <si>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</si>
  <si>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</si>
  <si>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</si>
  <si>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</si>
  <si>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</si>
  <si>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</si>
  <si>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</si>
  <si>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</si>
  <si>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</si>
  <si>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</si>
  <si>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</si>
  <si>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</si>
  <si>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</si>
  <si>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</si>
  <si>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</si>
  <si>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</si>
  <si>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</si>
  <si>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</si>
  <si>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</si>
  <si>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</si>
  <si>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</si>
  <si>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</si>
  <si>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</si>
  <si>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</si>
  <si>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</si>
  <si>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</si>
  <si>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</si>
  <si>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</si>
  <si>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</si>
  <si>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</si>
  <si>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</si>
  <si>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</si>
  <si>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</si>
  <si>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</si>
  <si>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</si>
  <si>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</si>
  <si>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</si>
  <si>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</si>
  <si>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</si>
  <si>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</si>
  <si>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</si>
  <si>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</si>
  <si>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</si>
  <si>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</si>
  <si>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</si>
  <si>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</si>
  <si>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</si>
  <si>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</si>
  <si>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</si>
  <si>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</si>
  <si>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</si>
  <si>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</si>
  <si>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</si>
  <si>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</si>
  <si>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</si>
  <si>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</si>
  <si>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</si>
  <si>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</si>
  <si>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</si>
  <si>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</si>
  <si>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</si>
  <si>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</si>
  <si>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</si>
  <si>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</si>
  <si>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</si>
  <si>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</si>
  <si>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</si>
  <si>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</si>
  <si>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</si>
  <si>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</si>
  <si>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</si>
  <si>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</si>
  <si>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</si>
  <si>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</si>
  <si>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</si>
  <si>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</si>
  <si>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</si>
  <si>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</si>
  <si>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</si>
  <si>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</si>
  <si>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</si>
  <si>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</si>
  <si>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</si>
  <si>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</si>
  <si>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</si>
  <si>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</si>
  <si>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</si>
  <si>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</si>
  <si>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</si>
  <si>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</si>
  <si>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</si>
  <si>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</si>
  <si>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</si>
  <si>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</si>
  <si>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</si>
  <si>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</si>
  <si>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</si>
  <si>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</si>
  <si>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</si>
  <si>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</si>
  <si>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</si>
  <si>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</si>
  <si>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</si>
  <si>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</si>
  <si>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</si>
  <si>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</si>
  <si>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</si>
  <si>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</si>
  <si>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</si>
  <si>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</si>
  <si>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</si>
  <si>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</si>
  <si>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</si>
  <si>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</si>
  <si>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</si>
  <si>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</si>
  <si>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</si>
  <si>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</si>
  <si>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</si>
  <si>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</si>
  <si>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</si>
  <si>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</si>
  <si>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</si>
  <si>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</si>
  <si>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</si>
  <si>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</si>
  <si>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</si>
  <si>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</si>
  <si>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</si>
  <si>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</si>
  <si>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</si>
  <si>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</si>
  <si>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</si>
  <si>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</si>
  <si>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</si>
  <si>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</si>
  <si>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</si>
  <si>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</si>
  <si>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</si>
  <si>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</si>
  <si>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</si>
  <si>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</si>
  <si>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</si>
  <si>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</si>
  <si>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</si>
  <si>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</si>
  <si>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</si>
  <si>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</si>
  <si>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</si>
  <si>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</si>
  <si>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</si>
  <si>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</si>
  <si>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</si>
  <si>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</si>
  <si>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</si>
  <si>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</si>
  <si>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</si>
  <si>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</si>
  <si>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</si>
  <si>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</si>
  <si>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</si>
  <si>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</si>
  <si>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</si>
  <si>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</si>
  <si>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</si>
  <si>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</si>
  <si>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</si>
  <si>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</si>
  <si>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</si>
  <si>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</si>
  <si>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</si>
  <si>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</si>
  <si>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</si>
  <si>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</si>
  <si>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</si>
  <si>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</si>
  <si>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</si>
  <si>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</si>
  <si>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</si>
  <si>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</si>
  <si>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</si>
  <si>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</si>
  <si>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</si>
  <si>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</si>
  <si>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</si>
  <si>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</si>
  <si>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</si>
  <si>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</si>
  <si>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</si>
  <si>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</si>
  <si>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</si>
  <si>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</si>
  <si>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</si>
  <si>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</si>
  <si>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</si>
  <si>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</si>
  <si>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</si>
  <si>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</si>
  <si>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</si>
  <si>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</si>
  <si>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</si>
  <si>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</si>
  <si>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</si>
  <si>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</si>
  <si>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</si>
  <si>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</si>
  <si>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</si>
  <si>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</si>
  <si>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</si>
  <si>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</si>
  <si>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</si>
  <si>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</si>
  <si>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</si>
  <si>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</si>
  <si>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</si>
  <si>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</si>
  <si>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</si>
  <si>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</si>
  <si>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</si>
  <si>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</si>
  <si>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</si>
  <si>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</si>
  <si>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</si>
  <si>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</si>
  <si>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</si>
  <si>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</si>
  <si>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</si>
  <si>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</si>
  <si>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</si>
  <si>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</si>
  <si>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</si>
  <si>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</si>
  <si>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</si>
  <si>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</si>
  <si>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</si>
  <si>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</si>
  <si>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</si>
  <si>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</si>
  <si>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</si>
  <si>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</si>
  <si>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</si>
  <si>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</si>
  <si>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</si>
  <si>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</si>
  <si>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</si>
  <si>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</si>
  <si>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</si>
  <si>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</si>
  <si>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</si>
  <si>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</si>
  <si>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</si>
  <si>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</si>
  <si>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</si>
  <si>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</si>
  <si>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</si>
  <si>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</si>
  <si>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</si>
  <si>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</si>
  <si>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</si>
  <si>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</si>
  <si>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</si>
  <si>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</si>
  <si>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</si>
  <si>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</si>
  <si>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</si>
  <si>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</si>
  <si>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</si>
  <si>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</si>
  <si>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</si>
  <si>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</si>
  <si>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</si>
  <si>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</si>
  <si>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</si>
  <si>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</si>
  <si>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</si>
  <si>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</si>
  <si>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</si>
  <si>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</si>
  <si>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</si>
  <si>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</si>
  <si>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</si>
  <si>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</si>
  <si>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</si>
  <si>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</si>
  <si>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</si>
  <si>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</si>
  <si>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</si>
  <si>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</si>
  <si>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</si>
  <si>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</si>
  <si>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</si>
  <si>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</si>
  <si>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</si>
  <si>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</si>
  <si>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</si>
  <si>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</si>
  <si>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</si>
  <si>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</si>
  <si>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</si>
  <si>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</si>
  <si>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</si>
  <si>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</si>
  <si>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</si>
  <si>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</si>
  <si>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</si>
  <si>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</si>
  <si>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</si>
  <si>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</si>
  <si>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</si>
  <si>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</si>
  <si>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</si>
  <si>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</si>
  <si>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</si>
  <si>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</si>
  <si>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</si>
  <si>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</si>
  <si>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</si>
  <si>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</si>
  <si>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</si>
  <si>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</si>
  <si>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</si>
  <si>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</si>
  <si>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</si>
  <si>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</si>
  <si>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</si>
  <si>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</si>
  <si>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</si>
  <si>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</si>
  <si>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</si>
  <si>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</si>
  <si>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</si>
  <si>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</si>
  <si>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</si>
  <si>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</si>
  <si>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</si>
  <si>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</si>
  <si>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</si>
  <si>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</si>
  <si>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</si>
  <si>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</si>
  <si>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</si>
  <si>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</si>
  <si>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</si>
  <si>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</si>
  <si>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</si>
  <si>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</si>
  <si>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</si>
  <si>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</si>
  <si>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</si>
  <si>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</si>
  <si>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</si>
  <si>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</si>
  <si>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</si>
  <si>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</si>
  <si>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</si>
  <si>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</si>
  <si>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</si>
  <si>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</si>
  <si>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</si>
  <si>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</si>
  <si>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</si>
  <si>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</si>
  <si>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</si>
  <si>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</si>
  <si>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</si>
  <si>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</si>
  <si>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</si>
  <si>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</si>
  <si>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</si>
  <si>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</si>
  <si>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</si>
  <si>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</si>
  <si>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</si>
  <si>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</si>
  <si>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</si>
  <si>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</si>
  <si>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</si>
  <si>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</si>
  <si>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</si>
  <si>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</si>
  <si>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</si>
  <si>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</si>
  <si>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</si>
  <si>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</si>
  <si>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</si>
  <si>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</si>
  <si>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</si>
  <si>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</si>
  <si>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</si>
  <si>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</si>
  <si>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</si>
  <si>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</si>
  <si>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</si>
  <si>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</si>
  <si>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</si>
  <si>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</si>
  <si>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</si>
  <si>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</si>
  <si>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</si>
  <si>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</si>
  <si>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</si>
  <si>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</si>
  <si>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</si>
  <si>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</si>
  <si>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</si>
  <si>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</si>
  <si>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</si>
  <si>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</si>
  <si>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</si>
  <si>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</si>
  <si>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</si>
  <si>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</si>
  <si>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</si>
  <si>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</si>
  <si>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</si>
  <si>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</si>
  <si>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</si>
  <si>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</si>
  <si>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</si>
  <si>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</si>
  <si>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</si>
  <si>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</si>
  <si>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</si>
  <si>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</si>
  <si>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</si>
  <si>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</si>
  <si>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</si>
  <si>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</si>
  <si>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</si>
  <si>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</si>
  <si>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</si>
  <si>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</si>
  <si>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</si>
  <si>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</si>
  <si>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</si>
  <si>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</si>
  <si>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</si>
  <si>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</si>
  <si>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</si>
  <si>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</si>
  <si>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</si>
  <si>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</si>
  <si>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</si>
  <si>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</si>
  <si>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</si>
  <si>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</si>
  <si>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</si>
  <si>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</si>
  <si>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</si>
  <si>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</si>
  <si>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</si>
  <si>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</si>
  <si>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</si>
  <si>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</si>
  <si>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</si>
  <si>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</si>
  <si>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</si>
  <si>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</si>
  <si>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</si>
  <si>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</si>
  <si>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</si>
  <si>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</si>
  <si>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</si>
  <si>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</si>
  <si>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</si>
  <si>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</si>
  <si>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</si>
  <si>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</si>
  <si>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</si>
  <si>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</si>
  <si>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</si>
  <si>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</si>
  <si>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</si>
  <si>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</si>
  <si>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</si>
  <si>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</si>
  <si>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</si>
  <si>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</si>
  <si>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</si>
  <si>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</si>
  <si>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</si>
  <si>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</si>
  <si>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</si>
  <si>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</si>
  <si>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</si>
  <si>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</si>
  <si>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</si>
  <si>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</si>
  <si>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</si>
  <si>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</si>
  <si>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</si>
  <si>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</si>
  <si>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</si>
  <si>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</si>
  <si>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</si>
  <si>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</si>
  <si>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</si>
  <si>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</si>
  <si>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</si>
  <si>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</si>
  <si>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</si>
  <si>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</si>
  <si>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</si>
  <si>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</si>
  <si>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</si>
  <si>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</si>
  <si>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</si>
  <si>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</si>
  <si>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</si>
  <si>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</si>
  <si>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</si>
  <si>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</si>
  <si>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</si>
  <si>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</si>
  <si>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</si>
  <si>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</si>
  <si>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</si>
  <si>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</si>
  <si>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</si>
  <si>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</si>
  <si>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</si>
  <si>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</si>
  <si>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</si>
  <si>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</si>
  <si>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</si>
  <si>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</si>
  <si>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</si>
  <si>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</si>
  <si>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</si>
  <si>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</si>
  <si>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</si>
  <si>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</si>
  <si>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</si>
  <si>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</si>
  <si>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</si>
  <si>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</si>
  <si>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</si>
  <si>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</si>
  <si>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</si>
  <si>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</si>
  <si>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</si>
  <si>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</si>
  <si>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</si>
  <si>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</si>
  <si>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</si>
  <si>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</si>
  <si>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</si>
  <si>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</si>
  <si>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</si>
  <si>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</si>
  <si>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</si>
  <si>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</si>
  <si>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</si>
  <si>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</si>
  <si>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</si>
  <si>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</si>
  <si>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</si>
  <si>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</si>
  <si>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</si>
  <si>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</si>
  <si>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</si>
  <si>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</si>
  <si>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</si>
  <si>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</si>
  <si>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</si>
  <si>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</si>
  <si>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</si>
  <si>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</si>
  <si>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</si>
  <si>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</si>
  <si>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</si>
  <si>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</si>
  <si>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</si>
  <si>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</si>
  <si>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</si>
  <si>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</si>
  <si>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</si>
  <si>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</si>
  <si>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</si>
  <si>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</si>
  <si>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</si>
  <si>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</si>
  <si>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</si>
  <si>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</si>
  <si>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</si>
  <si>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</si>
  <si>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</si>
  <si>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</si>
  <si>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</si>
  <si>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</si>
  <si>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</si>
  <si>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</si>
  <si>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</si>
  <si>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</si>
  <si>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</si>
  <si>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</si>
  <si>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</si>
  <si>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</si>
  <si>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</si>
  <si>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</si>
  <si>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</si>
  <si>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</si>
  <si>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</si>
  <si>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</si>
  <si>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</si>
  <si>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</si>
  <si>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</si>
  <si>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</si>
  <si>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</si>
  <si>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</si>
  <si>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</si>
  <si>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</si>
  <si>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</si>
  <si>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</si>
  <si>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</si>
  <si>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</si>
  <si>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</si>
  <si>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</si>
  <si>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</si>
  <si>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</si>
  <si>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</si>
  <si>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</si>
  <si>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</si>
  <si>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</si>
  <si>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</si>
  <si>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</si>
  <si>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</si>
  <si>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</si>
  <si>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</si>
  <si>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</si>
  <si>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</si>
  <si>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</si>
  <si>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</si>
  <si>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</si>
  <si>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</si>
  <si>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</si>
  <si>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</si>
  <si>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</si>
  <si>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</si>
  <si>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</si>
  <si>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</si>
  <si>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</si>
  <si>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</si>
  <si>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</si>
  <si>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</si>
  <si>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</si>
  <si>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</si>
  <si>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</si>
  <si>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</si>
  <si>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</si>
  <si>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</si>
  <si>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</si>
  <si>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</si>
  <si>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</si>
  <si>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</si>
  <si>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</si>
  <si>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</si>
  <si>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</si>
  <si>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</si>
  <si>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</si>
  <si>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</si>
  <si>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</si>
  <si>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</si>
  <si>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</si>
  <si>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</si>
  <si>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</si>
  <si>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</si>
  <si>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</si>
  <si>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</si>
  <si>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</si>
  <si>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</si>
  <si>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</si>
  <si>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</si>
  <si>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</si>
  <si>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</si>
  <si>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</si>
  <si>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</si>
  <si>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</si>
  <si>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</si>
  <si>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</si>
  <si>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</si>
  <si>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</si>
  <si>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</si>
  <si>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</si>
  <si>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</si>
  <si>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</si>
  <si>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</si>
  <si>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</si>
  <si>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</si>
  <si>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</si>
  <si>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</si>
  <si>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</si>
  <si>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</si>
  <si>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</si>
  <si>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</si>
  <si>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</si>
  <si>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</si>
  <si>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</si>
  <si>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</si>
  <si>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</si>
  <si>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</si>
  <si>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</si>
  <si>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</si>
  <si>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</si>
  <si>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</si>
  <si>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</si>
  <si>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</si>
  <si>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</si>
  <si>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</si>
  <si>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</si>
  <si>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</si>
  <si>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</si>
  <si>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</si>
  <si>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</si>
  <si>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</si>
  <si>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</si>
  <si>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</si>
  <si>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</si>
  <si>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</si>
  <si>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</si>
  <si>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</si>
  <si>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</si>
  <si>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</si>
  <si>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</si>
  <si>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</si>
  <si>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</si>
  <si>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</si>
  <si>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</si>
  <si>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</si>
  <si>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</si>
  <si>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</si>
  <si>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</si>
  <si>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</si>
  <si>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</si>
  <si>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</si>
  <si>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</si>
  <si>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</si>
  <si>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</si>
  <si>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</si>
  <si>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</si>
  <si>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</si>
  <si>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</si>
  <si>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</si>
  <si>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</si>
  <si>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</si>
  <si>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</si>
  <si>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</si>
  <si>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</si>
  <si>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</si>
  <si>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</si>
  <si>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</si>
  <si>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</si>
  <si>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</si>
  <si>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</si>
  <si>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</si>
  <si>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</si>
  <si>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</si>
  <si>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</si>
  <si>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</si>
  <si>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</si>
  <si>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</si>
  <si>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</si>
  <si>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</si>
  <si>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</si>
  <si>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</si>
  <si>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</si>
  <si>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</si>
  <si>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</si>
  <si>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</si>
  <si>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</si>
  <si>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</si>
  <si>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</si>
  <si>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</si>
  <si>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</si>
  <si>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</si>
  <si>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</si>
  <si>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</si>
  <si>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</si>
  <si>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</si>
  <si>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</si>
  <si>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</si>
  <si>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</si>
  <si>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</si>
  <si>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</si>
  <si>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</si>
  <si>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</si>
  <si>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</si>
  <si>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</si>
  <si>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</si>
  <si>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</si>
  <si>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</si>
  <si>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</si>
  <si>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</si>
  <si>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</si>
  <si>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</si>
  <si>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</si>
  <si>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</si>
  <si>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</si>
  <si>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</si>
  <si>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</si>
  <si>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</si>
  <si>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</si>
  <si>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</si>
  <si>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</si>
  <si>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</si>
  <si>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</si>
  <si>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</si>
  <si>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</si>
  <si>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</si>
  <si>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</si>
  <si>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</si>
  <si>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</si>
  <si>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</si>
  <si>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</si>
  <si>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</si>
  <si>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</si>
  <si>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</si>
  <si>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</si>
  <si>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</si>
  <si>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</si>
  <si>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</si>
  <si>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</si>
  <si>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</si>
  <si>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</si>
  <si>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</si>
  <si>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</si>
  <si>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</si>
  <si>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</si>
  <si>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</si>
  <si>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</si>
  <si>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</si>
  <si>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</si>
  <si>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</si>
  <si>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</si>
  <si>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</si>
  <si>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</si>
  <si>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</si>
  <si>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</si>
  <si>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</si>
  <si>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</si>
  <si>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</si>
  <si>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</si>
  <si>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</si>
  <si>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</si>
  <si>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</si>
  <si>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</si>
  <si>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</si>
  <si>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</si>
  <si>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</si>
  <si>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</si>
  <si>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</si>
  <si>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</si>
  <si>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</si>
  <si>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</si>
  <si>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</si>
  <si>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</si>
  <si>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</si>
  <si>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</si>
  <si>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</si>
  <si>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</si>
  <si>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</si>
  <si>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</si>
  <si>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</si>
  <si>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</si>
  <si>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</si>
  <si>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</si>
  <si>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</si>
  <si>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</si>
  <si>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</si>
  <si>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</si>
  <si>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</si>
  <si>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</si>
  <si>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</si>
  <si>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</si>
  <si>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</si>
  <si>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</si>
  <si>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</si>
  <si>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</si>
  <si>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</si>
  <si>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</si>
  <si>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</si>
  <si>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</si>
  <si>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</si>
  <si>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</si>
  <si>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</si>
  <si>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</si>
  <si>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</si>
  <si>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</si>
  <si>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</si>
  <si>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</si>
  <si>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</si>
  <si>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</si>
  <si>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</si>
  <si>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</si>
  <si>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</si>
  <si>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</si>
  <si>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</si>
  <si>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</si>
  <si>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</si>
  <si>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</si>
  <si>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</si>
  <si>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</si>
  <si>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</si>
  <si>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</si>
  <si>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</si>
  <si>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</si>
  <si>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</si>
  <si>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</si>
  <si>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</si>
  <si>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</si>
  <si>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</si>
  <si>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</si>
  <si>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</si>
  <si>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</si>
  <si>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</si>
  <si>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</si>
  <si>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</si>
  <si>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</si>
  <si>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</si>
  <si>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</si>
  <si>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</si>
  <si>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</si>
  <si>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</si>
  <si>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</si>
  <si>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</si>
  <si>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</si>
  <si>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</si>
  <si>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</si>
  <si>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</si>
  <si>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</si>
  <si>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</si>
  <si>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</si>
  <si>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</si>
  <si>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</si>
  <si>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</si>
  <si>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</si>
  <si>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</si>
  <si>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</si>
  <si>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</si>
  <si>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</si>
  <si>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</si>
  <si>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</si>
  <si>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</si>
  <si>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</si>
  <si>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</si>
  <si>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</si>
  <si>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</si>
  <si>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</si>
  <si>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</si>
  <si>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</si>
  <si>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</si>
  <si>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</si>
  <si>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</si>
  <si>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</si>
  <si>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</si>
  <si>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</si>
  <si>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</si>
  <si>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</si>
  <si>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</si>
  <si>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</si>
  <si>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</si>
  <si>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</si>
  <si>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</si>
  <si>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</si>
  <si>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</si>
  <si>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</si>
  <si>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</si>
  <si>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</si>
  <si>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</si>
  <si>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</si>
  <si>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</si>
  <si>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</si>
  <si>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</si>
  <si>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</si>
  <si>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</si>
  <si>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</si>
  <si>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</si>
  <si>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</si>
  <si>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</si>
  <si>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</si>
  <si>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</si>
  <si>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</si>
  <si>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</si>
  <si>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</si>
  <si>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</si>
  <si>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</si>
  <si>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</si>
  <si>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</si>
  <si>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</si>
  <si>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</si>
  <si>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</si>
  <si>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</si>
  <si>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</si>
  <si>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</si>
  <si>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</si>
  <si>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</si>
  <si>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</si>
  <si>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</si>
  <si>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</si>
  <si>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</si>
  <si>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</si>
  <si>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</si>
  <si>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</si>
  <si>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</si>
  <si>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</si>
  <si>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</si>
  <si>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</si>
  <si>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</si>
  <si>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</si>
  <si>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</si>
  <si>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</si>
  <si>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</si>
  <si>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</si>
  <si>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</si>
  <si>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</si>
  <si>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</si>
  <si>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</si>
  <si>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</si>
  <si>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</si>
  <si>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</si>
  <si>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</si>
  <si>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</si>
  <si>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</si>
  <si>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</si>
  <si>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</si>
  <si>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</si>
  <si>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</si>
  <si>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</si>
  <si>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</si>
  <si>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</si>
  <si>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</si>
  <si>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</si>
  <si>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</si>
  <si>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</si>
  <si>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</si>
  <si>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</si>
  <si>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</si>
  <si>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</si>
  <si>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</si>
  <si>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</si>
  <si>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</si>
  <si>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</si>
  <si>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</si>
  <si>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</si>
  <si>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</si>
  <si>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</si>
  <si>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</si>
  <si>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</si>
  <si>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</si>
  <si>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</si>
  <si>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</si>
  <si>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</si>
  <si>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</si>
  <si>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</si>
  <si>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</si>
  <si>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</si>
  <si>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</si>
  <si>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</si>
  <si>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</si>
  <si>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</si>
  <si>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</si>
  <si>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</si>
  <si>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</si>
  <si>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</si>
  <si>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</si>
  <si>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</si>
  <si>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</si>
  <si>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</si>
  <si>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</si>
  <si>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</si>
  <si>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</si>
  <si>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</si>
  <si>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</si>
  <si>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</si>
  <si>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</si>
  <si>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</si>
  <si>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</si>
  <si>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</si>
  <si>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</si>
  <si>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</si>
  <si>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</si>
  <si>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</si>
  <si>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</si>
  <si>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</si>
  <si>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</si>
  <si>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</si>
  <si>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</si>
  <si>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</si>
  <si>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</si>
  <si>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</si>
  <si>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</si>
  <si>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</si>
  <si>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</si>
  <si>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</si>
  <si>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</si>
  <si>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</si>
  <si>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</si>
  <si>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</si>
  <si>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</si>
  <si>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</si>
  <si>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</si>
  <si>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</si>
  <si>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</si>
  <si>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</si>
  <si>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</si>
  <si>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</si>
  <si>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</si>
  <si>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</si>
  <si>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</si>
  <si>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</si>
  <si>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</si>
  <si>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</si>
  <si>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</si>
  <si>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</si>
  <si>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</si>
  <si>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</si>
  <si>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</si>
  <si>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</si>
  <si>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</si>
  <si>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</si>
  <si>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</si>
  <si>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</si>
  <si>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</si>
  <si>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</si>
  <si>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</si>
  <si>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</si>
  <si>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</si>
  <si>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</si>
  <si>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</si>
  <si>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</si>
  <si>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</si>
  <si>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</si>
  <si>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</si>
  <si>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</si>
  <si>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</si>
  <si>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</si>
  <si>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</si>
  <si>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</si>
  <si>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</si>
  <si>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</si>
  <si>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</si>
  <si>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</si>
  <si>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</si>
  <si>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</si>
  <si>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</si>
  <si>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</si>
  <si>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</si>
  <si>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</si>
  <si>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</si>
  <si>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</si>
  <si>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</si>
  <si>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</si>
  <si>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</si>
  <si>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</si>
  <si>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</si>
  <si>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</si>
  <si>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</si>
  <si>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</si>
  <si>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</si>
  <si>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</si>
  <si>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</si>
  <si>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</si>
  <si>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</si>
  <si>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</si>
  <si>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</si>
  <si>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</si>
  <si>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</si>
  <si>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</si>
  <si>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</si>
  <si>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</si>
  <si>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</si>
  <si>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</si>
  <si>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</si>
  <si>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</si>
  <si>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</si>
  <si>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</si>
  <si>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</si>
  <si>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</si>
  <si>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</si>
  <si>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</si>
  <si>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</si>
  <si>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</si>
  <si>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</si>
  <si>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</si>
  <si>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</si>
  <si>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</si>
  <si>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</si>
  <si>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</si>
  <si>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</si>
  <si>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</si>
  <si>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</si>
  <si>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</si>
  <si>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</si>
  <si>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</si>
  <si>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</si>
  <si>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</si>
  <si>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</si>
  <si>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</si>
  <si>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</si>
  <si>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</si>
  <si>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</si>
  <si>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</si>
  <si>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</si>
  <si>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</si>
  <si>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</si>
  <si>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</si>
  <si>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</si>
  <si>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</si>
  <si>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</si>
  <si>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</si>
  <si>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</si>
  <si>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</si>
  <si>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</si>
  <si>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</si>
  <si>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</si>
  <si>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</si>
  <si>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</si>
  <si>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</si>
  <si>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</si>
  <si>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</si>
  <si>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</si>
  <si>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</si>
  <si>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</si>
  <si>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</si>
  <si>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</si>
  <si>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</si>
  <si>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</si>
  <si>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</si>
  <si>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</si>
  <si>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</si>
  <si>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</si>
  <si>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</si>
  <si>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</si>
  <si>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</si>
  <si>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</si>
  <si>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</si>
  <si>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</si>
  <si>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</si>
  <si>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</si>
  <si>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</si>
  <si>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</si>
  <si>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</si>
  <si>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</si>
  <si>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</si>
  <si>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</si>
  <si>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</si>
  <si>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</si>
  <si>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</si>
  <si>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</si>
  <si>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</si>
  <si>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</si>
  <si>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</si>
  <si>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</si>
  <si>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</si>
  <si>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</si>
  <si>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</si>
  <si>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</si>
  <si>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</si>
  <si>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</si>
  <si>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</si>
  <si>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</si>
  <si>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</si>
  <si>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</si>
  <si>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</si>
  <si>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</si>
  <si>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</si>
  <si>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</si>
  <si>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</si>
  <si>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</si>
  <si>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</si>
  <si>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</si>
  <si>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</si>
  <si>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</si>
  <si>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</si>
  <si>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</si>
  <si>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</si>
  <si>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</si>
  <si>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</si>
  <si>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</si>
  <si>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</si>
  <si>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</si>
  <si>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</si>
  <si>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</si>
  <si>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</si>
  <si>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</si>
  <si>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</si>
  <si>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</si>
  <si>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</si>
  <si>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</si>
  <si>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</si>
  <si>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</si>
  <si>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</si>
  <si>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</si>
  <si>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</si>
  <si>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</si>
  <si>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</si>
  <si>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</si>
  <si>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</si>
  <si>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</si>
  <si>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</si>
  <si>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</si>
  <si>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</si>
  <si>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</si>
  <si>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</si>
  <si>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</si>
  <si>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</si>
  <si>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</si>
  <si>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</si>
  <si>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</si>
  <si>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</si>
  <si>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</si>
  <si>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</si>
  <si>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</si>
  <si>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</si>
  <si>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</si>
  <si>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</si>
  <si>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</si>
  <si>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</si>
  <si>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</si>
  <si>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</si>
  <si>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</si>
  <si>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</si>
  <si>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</si>
  <si>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</si>
  <si>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</si>
  <si>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</si>
  <si>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</si>
  <si>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</si>
  <si>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</si>
  <si>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</si>
  <si>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</si>
  <si>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</si>
  <si>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</si>
  <si>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</si>
  <si>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</si>
  <si>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</si>
  <si>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</si>
  <si>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</si>
  <si>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</si>
  <si>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</si>
  <si>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</si>
  <si>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</si>
  <si>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</si>
  <si>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</si>
  <si>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</si>
  <si>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</si>
  <si>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</si>
  <si>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</si>
  <si>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</si>
  <si>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</si>
  <si>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</si>
  <si>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</si>
  <si>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</si>
  <si>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</si>
  <si>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</si>
  <si>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</si>
  <si>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</si>
  <si>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</si>
  <si>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</si>
  <si>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</si>
  <si>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</si>
  <si>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</si>
  <si>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</si>
  <si>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</si>
  <si>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</si>
  <si>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</si>
  <si>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</si>
  <si>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</si>
  <si>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</si>
  <si>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</si>
  <si>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</si>
  <si>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</si>
  <si>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</si>
  <si>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</si>
  <si>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</si>
  <si>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</si>
  <si>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</si>
  <si>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</si>
  <si>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</si>
  <si>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</si>
  <si>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</si>
  <si>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</si>
  <si>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</si>
  <si>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</si>
  <si>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</si>
  <si>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</si>
  <si>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</si>
  <si>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</si>
  <si>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</si>
  <si>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</si>
  <si>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</si>
  <si>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</si>
  <si>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</si>
  <si>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</si>
  <si>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</si>
  <si>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</si>
  <si>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</si>
  <si>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</si>
  <si>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</si>
  <si>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</si>
  <si>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</si>
  <si>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</si>
  <si>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</si>
  <si>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</si>
  <si>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</si>
  <si>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</si>
  <si>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</si>
  <si>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</si>
  <si>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</si>
  <si>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</si>
  <si>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</si>
  <si>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</si>
  <si>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</si>
  <si>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</si>
  <si>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</si>
  <si>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</si>
  <si>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</si>
  <si>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</si>
  <si>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</si>
  <si>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</si>
  <si>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</si>
  <si>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</si>
  <si>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</si>
  <si>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</si>
  <si>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</si>
  <si>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</si>
  <si>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</si>
  <si>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</si>
  <si>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</si>
  <si>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</si>
  <si>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</si>
  <si>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</si>
  <si>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</si>
  <si>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</si>
  <si>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</si>
  <si>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</si>
  <si>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</si>
  <si>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</si>
  <si>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</si>
  <si>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</si>
  <si>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</si>
  <si>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</si>
  <si>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</si>
  <si>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</si>
  <si>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</si>
  <si>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</si>
  <si>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</si>
  <si>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</si>
  <si>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</si>
  <si>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</si>
  <si>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</si>
  <si>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</si>
  <si>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</si>
  <si>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</si>
  <si>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</si>
  <si>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</si>
  <si>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</si>
  <si>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</si>
  <si>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</si>
  <si>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</si>
  <si>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</si>
  <si>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</si>
  <si>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</si>
  <si>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</si>
  <si>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</si>
  <si>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</si>
  <si>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</si>
  <si>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</si>
  <si>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</si>
  <si>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</si>
  <si>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</si>
  <si>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</si>
  <si>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</si>
  <si>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</si>
  <si>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</si>
  <si>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</si>
  <si>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</si>
  <si>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</si>
  <si>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</si>
  <si>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</si>
  <si>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</si>
  <si>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</si>
  <si>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</si>
  <si>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</si>
  <si>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</si>
  <si>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</si>
  <si>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</si>
  <si>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</si>
  <si>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</si>
  <si>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</si>
  <si>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</si>
  <si>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</si>
  <si>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</si>
  <si>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</si>
  <si>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</si>
  <si>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</si>
  <si>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</si>
  <si>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</si>
  <si>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</si>
  <si>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</si>
  <si>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</si>
  <si>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</si>
  <si>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</si>
  <si>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</si>
  <si>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</si>
  <si>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</si>
  <si>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</si>
  <si>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</si>
  <si>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</si>
  <si>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</si>
  <si>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</si>
  <si>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</si>
  <si>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</si>
  <si>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</si>
  <si>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</si>
  <si>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</si>
  <si>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</si>
  <si>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</si>
  <si>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</si>
  <si>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</si>
  <si>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</si>
  <si>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</si>
  <si>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</si>
  <si>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</si>
  <si>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</si>
  <si>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</si>
  <si>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</si>
  <si>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</si>
  <si>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</si>
  <si>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</si>
  <si>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</si>
  <si>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</si>
  <si>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</si>
  <si>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</si>
  <si>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</si>
  <si>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</si>
  <si>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</si>
  <si>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</si>
  <si>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</si>
  <si>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</si>
  <si>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</si>
  <si>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</si>
  <si>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</si>
  <si>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</si>
  <si>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</si>
  <si>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</si>
  <si>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</si>
  <si>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</si>
  <si>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</si>
  <si>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</si>
  <si>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</si>
  <si>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</si>
  <si>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</si>
  <si>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</si>
  <si>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</si>
  <si>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</si>
  <si>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</si>
  <si>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</si>
  <si>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</si>
  <si>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</si>
  <si>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</si>
  <si>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</si>
  <si>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</si>
  <si>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</si>
  <si>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</si>
  <si>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</si>
  <si>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</si>
  <si>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</si>
  <si>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</si>
  <si>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</si>
  <si>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</si>
  <si>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</si>
  <si>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</si>
  <si>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</si>
  <si>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</si>
  <si>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</si>
  <si>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</si>
  <si>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</si>
  <si>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</si>
  <si>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</si>
  <si>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</si>
  <si>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</si>
  <si>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</si>
  <si>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</si>
  <si>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</si>
  <si>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</si>
  <si>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</si>
  <si>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</si>
  <si>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</si>
  <si>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</si>
  <si>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</si>
  <si>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</si>
  <si>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</si>
  <si>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</si>
  <si>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</si>
  <si>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</si>
  <si>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</si>
  <si>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</si>
  <si>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</si>
  <si>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</si>
  <si>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</si>
  <si>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</si>
  <si>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</si>
  <si>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</si>
  <si>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</si>
  <si>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</si>
  <si>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</si>
  <si>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</si>
  <si>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</si>
  <si>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</si>
  <si>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</si>
  <si>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</si>
  <si>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</si>
  <si>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</si>
  <si>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</si>
  <si>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</si>
  <si>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</si>
  <si>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</si>
  <si>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</si>
  <si>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</si>
  <si>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</si>
  <si>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</si>
  <si>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</si>
  <si>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</si>
  <si>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</si>
  <si>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</si>
  <si>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</si>
  <si>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</si>
  <si>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</si>
  <si>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</si>
  <si>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</si>
  <si>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</si>
  <si>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</si>
  <si>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</si>
  <si>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</si>
  <si>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</si>
  <si>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</si>
  <si>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</si>
  <si>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</si>
  <si>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</si>
  <si>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</si>
  <si>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</si>
  <si>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</si>
  <si>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</si>
  <si>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</si>
  <si>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</si>
  <si>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</si>
  <si>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</si>
  <si>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</si>
  <si>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</si>
  <si>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</si>
  <si>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</si>
  <si>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</si>
  <si>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</si>
  <si>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</si>
  <si>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</si>
  <si>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</si>
  <si>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</si>
  <si>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</si>
  <si>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</si>
  <si>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</si>
  <si>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</si>
  <si>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</si>
  <si>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</si>
  <si>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</si>
  <si>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</si>
  <si>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</si>
  <si>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</si>
  <si>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</si>
  <si>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</si>
  <si>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</si>
  <si>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</si>
  <si>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</si>
  <si>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</si>
  <si>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</si>
  <si>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</si>
  <si>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</si>
  <si>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</si>
  <si>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</si>
  <si>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</si>
  <si>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</si>
  <si>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</si>
  <si>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</si>
  <si>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</si>
  <si>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</si>
  <si>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</si>
  <si>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</si>
  <si>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</si>
  <si>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</si>
  <si>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</si>
  <si>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</si>
  <si>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</si>
  <si>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</si>
  <si>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</si>
  <si>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</si>
  <si>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</si>
  <si>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</si>
  <si>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</si>
  <si>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</si>
  <si>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</si>
  <si>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</si>
  <si>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</si>
  <si>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</si>
  <si>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</si>
  <si>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</si>
  <si>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</si>
  <si>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</si>
  <si>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</si>
  <si>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</si>
  <si>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</si>
  <si>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</si>
  <si>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</si>
  <si>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</si>
  <si>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</si>
  <si>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</si>
  <si>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</si>
  <si>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</si>
  <si>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</si>
  <si>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</si>
  <si>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</si>
  <si>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</si>
  <si>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</si>
  <si>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</si>
  <si>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</si>
  <si>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</si>
  <si>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</si>
  <si>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</si>
  <si>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</si>
  <si>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</si>
  <si>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</si>
  <si>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</si>
  <si>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</si>
  <si>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</si>
  <si>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</si>
  <si>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</si>
  <si>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</si>
  <si>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</si>
  <si>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</si>
  <si>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</si>
  <si>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</si>
  <si>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</si>
  <si>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</si>
  <si>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</si>
  <si>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</si>
  <si>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</si>
  <si>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</si>
  <si>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</si>
  <si>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</si>
  <si>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</si>
  <si>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</si>
  <si>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</si>
  <si>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</si>
  <si>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</si>
  <si>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</si>
  <si>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</si>
  <si>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</si>
  <si>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</si>
  <si>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</si>
  <si>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</si>
  <si>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</si>
  <si>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</si>
  <si>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</si>
  <si>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</si>
  <si>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</si>
  <si>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</si>
  <si>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</si>
  <si>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</si>
  <si>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</si>
  <si>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</si>
  <si>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</si>
  <si>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</si>
  <si>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</si>
  <si>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</si>
  <si>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</si>
  <si>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</si>
  <si>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</si>
  <si>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</si>
  <si>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</si>
  <si>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</si>
  <si>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</si>
  <si>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</si>
  <si>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</si>
  <si>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</si>
  <si>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</si>
  <si>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</si>
  <si>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</si>
  <si>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</si>
  <si>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</si>
  <si>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</si>
  <si>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</si>
  <si>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</si>
  <si>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</si>
  <si>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</si>
  <si>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</si>
  <si>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</si>
  <si>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</si>
  <si>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</si>
  <si>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</si>
  <si>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</si>
  <si>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</si>
  <si>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</si>
  <si>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</si>
  <si>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</si>
  <si>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</si>
  <si>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</si>
  <si>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</si>
  <si>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</si>
  <si>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</si>
  <si>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</si>
  <si>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</si>
  <si>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</si>
  <si>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</si>
  <si>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</si>
  <si>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</si>
  <si>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</si>
  <si>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</si>
  <si>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</si>
  <si>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</si>
  <si>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</si>
  <si>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</si>
  <si>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</si>
  <si>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</si>
  <si>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</si>
  <si>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</si>
  <si>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</si>
  <si>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</si>
  <si>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</si>
  <si>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</si>
  <si>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</si>
  <si>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</si>
  <si>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</si>
  <si>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</si>
  <si>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</si>
  <si>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</si>
  <si>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</si>
  <si>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</si>
  <si>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</si>
  <si>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</si>
  <si>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</si>
  <si>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</si>
  <si>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</si>
  <si>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</si>
  <si>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</si>
  <si>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</si>
  <si>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</si>
  <si>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</si>
  <si>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</si>
  <si>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</si>
  <si>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</si>
  <si>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</si>
  <si>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</si>
  <si>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</si>
  <si>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</si>
  <si>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</si>
  <si>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</si>
  <si>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</si>
  <si>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</si>
  <si>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</si>
  <si>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</si>
  <si>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</si>
  <si>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</si>
  <si>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</si>
  <si>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</si>
  <si>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</si>
  <si>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</si>
  <si>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</si>
  <si>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</si>
  <si>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</si>
  <si>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</si>
  <si>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</si>
  <si>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</si>
  <si>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</si>
  <si>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</si>
  <si>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</si>
  <si>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</si>
  <si>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</si>
  <si>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</si>
  <si>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</si>
  <si>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</si>
  <si>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</si>
  <si>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</si>
  <si>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</si>
  <si>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</si>
  <si>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</si>
  <si>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</si>
  <si>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</si>
  <si>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</si>
  <si>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</si>
  <si>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</si>
  <si>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</si>
  <si>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</si>
  <si>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</si>
  <si>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</si>
  <si>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</si>
  <si>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</si>
  <si>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</si>
  <si>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</si>
  <si>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</si>
  <si>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</si>
  <si>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</si>
  <si>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</si>
  <si>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</si>
  <si>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</si>
  <si>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</si>
  <si>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</si>
  <si>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</si>
  <si>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</si>
  <si>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</si>
  <si>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</si>
  <si>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</si>
  <si>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</si>
  <si>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</si>
  <si>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</si>
  <si>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</si>
  <si>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</si>
  <si>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</si>
  <si>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</si>
  <si>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</si>
  <si>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</si>
  <si>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</si>
  <si>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</si>
  <si>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</si>
  <si>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</si>
  <si>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</si>
  <si>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</si>
  <si>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</si>
  <si>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</si>
  <si>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</si>
  <si>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</si>
  <si>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</si>
  <si>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</si>
  <si>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</si>
  <si>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</si>
  <si>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</si>
  <si>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</si>
  <si>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</si>
  <si>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</si>
  <si>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</si>
  <si>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</si>
  <si>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</si>
  <si>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</si>
  <si>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</si>
  <si>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</si>
  <si>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</si>
  <si>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</si>
  <si>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</si>
  <si>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</si>
  <si>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</si>
  <si>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</si>
  <si>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</si>
  <si>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</si>
  <si>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</si>
  <si>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</si>
  <si>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</si>
  <si>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</si>
  <si>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</si>
  <si>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</si>
  <si>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</si>
  <si>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</si>
  <si>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</si>
  <si>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</si>
  <si>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</si>
  <si>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</si>
  <si>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</si>
  <si>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</si>
  <si>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</si>
  <si>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</si>
  <si>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</si>
  <si>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</si>
  <si>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</si>
  <si>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</si>
  <si>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</si>
  <si>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</si>
  <si>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</si>
  <si>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</si>
  <si>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</si>
  <si>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</si>
  <si>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</si>
  <si>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</si>
  <si>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</si>
  <si>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</si>
  <si>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</si>
  <si>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</si>
  <si>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</si>
  <si>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</si>
  <si>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</si>
  <si>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</si>
  <si>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</si>
  <si>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</si>
  <si>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</si>
  <si>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</si>
  <si>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</si>
  <si>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</si>
  <si>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</si>
  <si>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</si>
  <si>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</si>
  <si>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</si>
  <si>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</si>
  <si>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</si>
  <si>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</si>
  <si>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</si>
  <si>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</si>
  <si>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</si>
  <si>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</si>
  <si>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</si>
  <si>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</si>
  <si>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</si>
  <si>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</si>
  <si>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</si>
  <si>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</si>
  <si>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</si>
  <si>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</si>
  <si>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</si>
  <si>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</si>
  <si>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</si>
  <si>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</si>
  <si>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</si>
  <si>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</si>
  <si>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</si>
  <si>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</si>
  <si>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</si>
  <si>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</si>
  <si>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</si>
  <si>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</si>
  <si>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</si>
  <si>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</si>
  <si>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</si>
  <si>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</si>
  <si>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</si>
  <si>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</si>
  <si>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</si>
  <si>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</si>
  <si>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</si>
  <si>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</si>
  <si>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</si>
  <si>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</si>
  <si>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</si>
  <si>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</si>
  <si>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</si>
  <si>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</si>
  <si>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</si>
  <si>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</si>
  <si>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</si>
  <si>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</si>
  <si>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</si>
  <si>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</si>
  <si>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</si>
  <si>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</si>
  <si>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</si>
  <si>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</si>
  <si>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</si>
  <si>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</si>
  <si>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</si>
  <si>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</si>
  <si>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</si>
  <si>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</si>
  <si>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</si>
  <si>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</si>
  <si>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</si>
  <si>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</si>
  <si>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</si>
  <si>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</si>
  <si>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</si>
  <si>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</si>
  <si>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</si>
  <si>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</si>
  <si>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</si>
  <si>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</si>
  <si>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</si>
  <si>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</si>
  <si>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</si>
  <si>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</si>
  <si>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</si>
  <si>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</si>
  <si>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</si>
  <si>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</si>
  <si>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</si>
  <si>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</si>
  <si>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</si>
  <si>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</si>
  <si>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</si>
  <si>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</si>
  <si>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</si>
  <si>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</si>
  <si>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</si>
  <si>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</si>
  <si>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</si>
  <si>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</si>
  <si>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</si>
  <si>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</si>
  <si>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</si>
  <si>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</si>
  <si>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</si>
  <si>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</si>
  <si>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</si>
  <si>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</si>
  <si>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</si>
  <si>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</si>
  <si>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</si>
  <si>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</si>
  <si>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</si>
  <si>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</si>
  <si>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</si>
  <si>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</si>
  <si>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</si>
  <si>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</si>
  <si>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</si>
  <si>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</si>
  <si>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</si>
  <si>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</si>
  <si>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</si>
  <si>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</si>
  <si>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</si>
  <si>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</si>
  <si>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</si>
  <si>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</si>
  <si>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</si>
  <si>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</si>
  <si>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</si>
  <si>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</si>
  <si>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</si>
  <si>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</si>
  <si>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</si>
  <si>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</si>
  <si>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</si>
  <si>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</si>
  <si>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</si>
  <si>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</si>
  <si>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</si>
  <si>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</si>
  <si>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</si>
  <si>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</si>
  <si>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</si>
  <si>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</si>
  <si>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</si>
  <si>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</si>
  <si>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</si>
  <si>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</si>
  <si>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</si>
  <si>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</si>
  <si>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</si>
  <si>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</si>
  <si>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</si>
  <si>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</si>
  <si>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</si>
  <si>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</si>
  <si>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</si>
  <si>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</si>
  <si>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</si>
  <si>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</si>
  <si>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</si>
  <si>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</si>
  <si>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</si>
  <si>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</si>
  <si>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</si>
  <si>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</si>
  <si>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</si>
  <si>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</si>
  <si>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</si>
  <si>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</si>
  <si>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</si>
  <si>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</si>
  <si>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</si>
  <si>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</si>
  <si>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</si>
  <si>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</si>
  <si>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</si>
  <si>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</si>
  <si>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</si>
  <si>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</si>
  <si>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</si>
  <si>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</si>
  <si>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</si>
  <si>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</si>
  <si>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</si>
  <si>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</si>
  <si>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</si>
  <si>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</si>
  <si>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</si>
  <si>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</si>
  <si>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</si>
  <si>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</si>
  <si>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</si>
  <si>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</si>
  <si>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</si>
  <si>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</si>
  <si>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</si>
  <si>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</si>
  <si>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</si>
  <si>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</si>
  <si>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</si>
  <si>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</si>
  <si>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</si>
  <si>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</si>
  <si>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</si>
  <si>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</si>
  <si>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</si>
  <si>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</si>
  <si>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</si>
  <si>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</si>
  <si>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</si>
  <si>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</si>
  <si>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</si>
  <si>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</si>
  <si>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</si>
  <si>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</si>
  <si>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</si>
  <si>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</si>
  <si>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</si>
  <si>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</si>
  <si>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</si>
  <si>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</si>
  <si>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</si>
  <si>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</si>
  <si>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</si>
  <si>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</si>
  <si>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</si>
  <si>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</si>
  <si>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</si>
  <si>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</si>
  <si>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</si>
  <si>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</si>
  <si>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</si>
  <si>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</si>
  <si>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</si>
  <si>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</si>
  <si>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</si>
  <si>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</si>
  <si>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</si>
  <si>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</si>
  <si>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</si>
  <si>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</si>
  <si>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</si>
  <si>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</si>
  <si>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</si>
  <si>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</si>
  <si>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</si>
  <si>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</si>
  <si>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</si>
  <si>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</si>
  <si>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</si>
  <si>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</si>
  <si>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</si>
  <si>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</si>
  <si>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</si>
  <si>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</si>
  <si>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</si>
  <si>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</si>
  <si>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</si>
  <si>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</si>
  <si>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</si>
  <si>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</si>
  <si>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</si>
  <si>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</si>
  <si>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</si>
  <si>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</si>
  <si>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</si>
  <si>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</si>
  <si>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</si>
  <si>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</si>
  <si>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</si>
  <si>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</si>
  <si>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</si>
  <si>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</si>
  <si>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</si>
  <si>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</si>
  <si>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</si>
  <si>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</si>
  <si>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</si>
  <si>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</si>
  <si>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</si>
  <si>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</si>
  <si>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</si>
  <si>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</si>
  <si>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</si>
  <si>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</si>
  <si>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</si>
  <si>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</si>
  <si>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</si>
  <si>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</si>
  <si>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</si>
  <si>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</si>
  <si>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</si>
  <si>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</si>
  <si>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</si>
  <si>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</si>
  <si>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</si>
  <si>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</si>
  <si>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</si>
  <si>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</si>
  <si>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</si>
  <si>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</si>
  <si>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</si>
  <si>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</si>
  <si>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</si>
  <si>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</si>
  <si>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</si>
  <si>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</si>
  <si>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</si>
  <si>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</si>
  <si>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</si>
  <si>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</si>
  <si>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</si>
  <si>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</si>
  <si>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</si>
  <si>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</si>
  <si>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</si>
  <si>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</si>
  <si>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</si>
  <si>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</si>
  <si>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</si>
  <si>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</si>
  <si>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</si>
  <si>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</si>
  <si>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</si>
  <si>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</si>
  <si>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</si>
  <si>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</si>
  <si>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</si>
  <si>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</si>
  <si>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</si>
  <si>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</si>
  <si>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</si>
  <si>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</si>
  <si>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</si>
  <si>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</si>
  <si>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</si>
  <si>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</si>
  <si>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</si>
  <si>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</si>
  <si>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</si>
  <si>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</si>
  <si>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</si>
  <si>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</si>
  <si>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</si>
  <si>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</si>
  <si>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</si>
  <si>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</si>
  <si>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</si>
  <si>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</si>
  <si>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</si>
  <si>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</si>
  <si>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</si>
  <si>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</si>
  <si>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</si>
  <si>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</si>
  <si>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</si>
  <si>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</si>
  <si>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</si>
  <si>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</si>
  <si>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</si>
  <si>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</si>
  <si>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</si>
  <si>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</si>
  <si>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</si>
  <si>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</si>
  <si>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</si>
  <si>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</si>
  <si>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</si>
  <si>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</si>
  <si>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</si>
  <si>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</si>
  <si>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</si>
  <si>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</si>
  <si>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</si>
  <si>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</si>
  <si>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</si>
  <si>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</si>
  <si>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</si>
  <si>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</si>
  <si>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</si>
  <si>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</si>
  <si>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</si>
  <si>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</si>
  <si>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</si>
  <si>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</si>
  <si>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</si>
  <si>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</si>
  <si>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</si>
  <si>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</si>
  <si>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</si>
  <si>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</si>
  <si>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</si>
  <si>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</si>
  <si>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</si>
  <si>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</si>
  <si>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</si>
  <si>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</si>
  <si>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</si>
  <si>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</si>
  <si>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</si>
  <si>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</si>
  <si>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</si>
  <si>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</si>
  <si>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</si>
  <si>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</si>
  <si>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</si>
  <si>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</si>
  <si>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</si>
  <si>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</si>
  <si>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</si>
  <si>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</si>
  <si>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</si>
  <si>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</si>
  <si>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</si>
  <si>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</si>
  <si>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</si>
  <si>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</si>
  <si>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</si>
  <si>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</si>
  <si>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</si>
  <si>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</si>
  <si>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</si>
  <si>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</si>
  <si>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</si>
  <si>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</si>
  <si>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</si>
  <si>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</si>
  <si>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</si>
  <si>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</si>
  <si>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</si>
  <si>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</si>
  <si>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</si>
  <si>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</si>
  <si>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</si>
  <si>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</si>
  <si>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</si>
  <si>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</si>
  <si>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</si>
  <si>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</si>
  <si>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</si>
  <si>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</si>
  <si>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</si>
  <si>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</si>
  <si>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</si>
  <si>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</si>
  <si>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</si>
  <si>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</si>
  <si>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</si>
  <si>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</si>
  <si>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</si>
  <si>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</si>
  <si>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</si>
  <si>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</si>
  <si>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</si>
  <si>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</si>
  <si>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</si>
  <si>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</si>
  <si>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</si>
  <si>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</si>
  <si>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</si>
  <si>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</si>
  <si>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</si>
  <si>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</si>
  <si>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</si>
  <si>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</si>
  <si>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</si>
  <si>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</si>
  <si>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</si>
  <si>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</si>
  <si>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</si>
  <si>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</si>
  <si>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</si>
  <si>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</si>
  <si>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</si>
  <si>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</si>
  <si>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</si>
  <si>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</si>
  <si>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</si>
  <si>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</si>
  <si>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</si>
  <si>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</si>
  <si>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</si>
  <si>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</si>
  <si>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</si>
  <si>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</si>
  <si>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</si>
  <si>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</si>
  <si>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</si>
  <si>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</si>
  <si>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</si>
  <si>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</si>
  <si>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</si>
  <si>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</si>
  <si>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</si>
  <si>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</si>
  <si>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</si>
  <si>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</si>
  <si>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</si>
  <si>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</si>
  <si>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</si>
  <si>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</si>
  <si>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</si>
  <si>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</si>
  <si>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</si>
  <si>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</si>
  <si>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</si>
  <si>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</si>
  <si>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</si>
  <si>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</si>
  <si>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</si>
  <si>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</si>
  <si>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</si>
  <si>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</si>
  <si>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</si>
  <si>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</si>
  <si>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</si>
  <si>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</si>
  <si>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</si>
  <si>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</si>
  <si>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</si>
  <si>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</si>
  <si>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</si>
  <si>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</si>
  <si>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</si>
  <si>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</si>
  <si>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</si>
  <si>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</si>
  <si>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</si>
  <si>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</si>
  <si>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</si>
  <si>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</si>
  <si>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</si>
  <si>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</si>
  <si>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</si>
  <si>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</si>
  <si>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</si>
  <si>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</si>
  <si>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</si>
  <si>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</si>
  <si>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</si>
  <si>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</si>
  <si>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</si>
  <si>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</si>
  <si>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</si>
  <si>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</si>
  <si>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</si>
  <si>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</si>
  <si>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</si>
  <si>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</si>
  <si>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</si>
  <si>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</si>
  <si>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</si>
  <si>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</si>
  <si>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</si>
  <si>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</si>
  <si>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</si>
  <si>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</si>
  <si>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</si>
  <si>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</si>
  <si>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</si>
  <si>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</si>
  <si>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</si>
  <si>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</si>
  <si>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</si>
  <si>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</si>
  <si>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</si>
  <si>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</si>
  <si>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</si>
  <si>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</si>
  <si>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</si>
  <si>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</si>
  <si>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</si>
  <si>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</si>
  <si>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</si>
  <si>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</si>
  <si>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</si>
  <si>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</si>
  <si>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</si>
  <si>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</si>
  <si>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</si>
  <si>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</si>
  <si>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</si>
  <si>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</si>
  <si>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</si>
  <si>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</si>
  <si>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</si>
  <si>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</si>
  <si>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</si>
  <si>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</si>
  <si>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</si>
  <si>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</si>
  <si>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</si>
  <si>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</si>
  <si>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</si>
  <si>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</si>
  <si>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</si>
  <si>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</si>
  <si>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</si>
  <si>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</si>
  <si>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</si>
  <si>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</si>
  <si>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</si>
  <si>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</si>
  <si>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</si>
  <si>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</si>
  <si>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</si>
  <si>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</si>
  <si>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</si>
  <si>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</si>
  <si>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</si>
  <si>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</si>
  <si>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</si>
  <si>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</si>
  <si>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</si>
  <si>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</si>
  <si>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</si>
  <si>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</si>
  <si>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</si>
  <si>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</si>
  <si>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</si>
  <si>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</si>
  <si>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</si>
  <si>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</si>
  <si>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</si>
  <si>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</si>
  <si>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</si>
  <si>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</si>
  <si>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</si>
  <si>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</si>
  <si>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</si>
  <si>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</si>
  <si>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</si>
  <si>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</si>
  <si>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</si>
  <si>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</si>
  <si>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</si>
  <si>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</si>
  <si>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</si>
  <si>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</si>
  <si>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</si>
  <si>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</si>
  <si>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</si>
  <si>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</si>
  <si>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</si>
  <si>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</si>
  <si>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</si>
  <si>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</si>
  <si>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</si>
  <si>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</si>
  <si>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</si>
  <si>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</si>
  <si>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</si>
  <si>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</si>
  <si>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</si>
  <si>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</si>
  <si>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</si>
  <si>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</si>
  <si>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</si>
  <si>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</si>
  <si>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</si>
  <si>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</si>
  <si>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</si>
  <si>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</si>
  <si>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</si>
  <si>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</si>
  <si>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</si>
  <si>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</si>
  <si>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</si>
  <si>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</si>
  <si>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</si>
  <si>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</si>
  <si>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</si>
  <si>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</si>
  <si>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</si>
  <si>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</si>
  <si>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</si>
  <si>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</si>
  <si>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</si>
  <si>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</si>
  <si>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</si>
  <si>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</si>
  <si>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</si>
  <si>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</si>
  <si>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</si>
  <si>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</si>
  <si>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</si>
  <si>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</si>
  <si>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</si>
  <si>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</si>
  <si>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</si>
  <si>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</si>
  <si>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</si>
  <si>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</si>
  <si>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</si>
  <si>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</si>
  <si>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</si>
  <si>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</si>
  <si>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</si>
  <si>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</si>
  <si>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</si>
  <si>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</si>
  <si>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</si>
  <si>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</si>
  <si>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</si>
  <si>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</si>
  <si>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</si>
  <si>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</si>
  <si>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</si>
  <si>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</si>
  <si>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</si>
  <si>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</si>
  <si>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</si>
  <si>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</si>
  <si>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</si>
  <si>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</si>
  <si>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</si>
  <si>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</si>
  <si>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</si>
  <si>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</si>
  <si>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</si>
  <si>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</si>
  <si>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</si>
  <si>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</si>
  <si>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</si>
  <si>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</si>
  <si>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</si>
  <si>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</si>
  <si>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</si>
  <si>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</si>
  <si>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</si>
  <si>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</si>
  <si>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</si>
  <si>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</si>
  <si>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</si>
  <si>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</si>
  <si>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</si>
  <si>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</si>
  <si>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</si>
  <si>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</si>
  <si>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</si>
  <si>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</si>
  <si>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</si>
  <si>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</si>
  <si>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</si>
  <si>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</si>
  <si>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</si>
  <si>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</si>
  <si>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</si>
  <si>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</si>
  <si>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</si>
  <si>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</si>
  <si>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</si>
  <si>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</si>
  <si>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</si>
  <si>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</si>
  <si>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</si>
  <si>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</si>
  <si>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</si>
  <si>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</si>
  <si>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</si>
  <si>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</si>
  <si>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</si>
  <si>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</si>
  <si>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</si>
  <si>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</si>
  <si>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</si>
  <si>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</si>
  <si>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</si>
  <si>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</si>
  <si>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</si>
  <si>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</si>
  <si>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</si>
  <si>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</si>
  <si>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</si>
  <si>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</si>
  <si>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</si>
  <si>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</si>
  <si>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</si>
  <si>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</si>
  <si>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</si>
  <si>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</si>
  <si>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</si>
  <si>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</si>
  <si>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</si>
  <si>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</si>
  <si>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</si>
  <si>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</si>
  <si>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</si>
  <si>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</si>
  <si>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</si>
  <si>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</si>
  <si>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</si>
  <si>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</si>
  <si>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</si>
  <si>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</si>
  <si>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</si>
  <si>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</si>
  <si>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</si>
  <si>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</si>
  <si>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</si>
  <si>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</si>
  <si>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</si>
  <si>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</si>
  <si>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</si>
  <si>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</si>
  <si>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</si>
  <si>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</si>
  <si>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</si>
  <si>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</si>
  <si>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</si>
  <si>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</si>
  <si>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</si>
  <si>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</si>
  <si>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</si>
  <si>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</si>
  <si>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</si>
  <si>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</si>
  <si>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</si>
  <si>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</si>
  <si>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</si>
  <si>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</si>
  <si>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</si>
  <si>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</si>
  <si>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</si>
  <si>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</si>
  <si>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</si>
  <si>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</si>
  <si>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</si>
  <si>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</si>
  <si>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</si>
  <si>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</si>
  <si>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</si>
  <si>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</si>
  <si>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</si>
  <si>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</si>
  <si>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</si>
  <si>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</si>
  <si>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</si>
  <si>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</si>
  <si>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</si>
  <si>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</si>
  <si>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</si>
  <si>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</si>
  <si>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</si>
  <si>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</si>
  <si>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</si>
  <si>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</si>
  <si>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</si>
  <si>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</si>
  <si>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</si>
  <si>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</si>
  <si>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</si>
  <si>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</si>
  <si>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</si>
  <si>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</si>
  <si>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</si>
  <si>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</si>
  <si>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</si>
  <si>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</si>
  <si>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</si>
  <si>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</si>
  <si>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</si>
  <si>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</si>
  <si>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</si>
  <si>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</si>
  <si>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</si>
  <si>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</si>
  <si>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</si>
  <si>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</si>
  <si>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</si>
  <si>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</si>
  <si>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</si>
  <si>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</si>
  <si>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</si>
  <si>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</si>
  <si>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</si>
  <si>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</si>
  <si>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</si>
  <si>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</si>
  <si>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</si>
  <si>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</si>
  <si>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</si>
  <si>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</si>
  <si>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</si>
  <si>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</si>
  <si>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</si>
  <si>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</si>
  <si>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</si>
  <si>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</si>
  <si>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</si>
  <si>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</si>
  <si>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</si>
  <si>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</si>
  <si>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</si>
  <si>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</si>
  <si>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</si>
  <si>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</si>
  <si>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</si>
  <si>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</si>
  <si>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</si>
  <si>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</si>
  <si>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</si>
  <si>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</si>
  <si>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</si>
  <si>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</si>
  <si>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</si>
  <si>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</si>
  <si>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</si>
  <si>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</si>
  <si>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</si>
  <si>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</si>
  <si>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</si>
  <si>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</si>
  <si>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</si>
  <si>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</si>
  <si>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</si>
  <si>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</si>
  <si>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</si>
  <si>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</si>
  <si>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</si>
  <si>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</si>
  <si>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</si>
  <si>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</si>
  <si>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</si>
  <si>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</si>
  <si>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</si>
  <si>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</si>
  <si>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</si>
  <si>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</si>
  <si>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</si>
  <si>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</si>
  <si>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</si>
  <si>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</si>
  <si>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</si>
  <si>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</si>
  <si>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</si>
  <si>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</si>
  <si>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</si>
  <si>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</si>
  <si>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</si>
  <si>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</si>
  <si>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</si>
  <si>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</si>
  <si>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</si>
  <si>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</si>
  <si>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</si>
  <si>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</si>
  <si>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</si>
  <si>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</si>
  <si>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</si>
  <si>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</si>
  <si>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</si>
  <si>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</si>
  <si>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</si>
  <si>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</si>
  <si>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</si>
  <si>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</si>
  <si>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</si>
  <si>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</si>
  <si>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</si>
  <si>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</si>
  <si>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</si>
  <si>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</si>
  <si>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</si>
  <si>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</si>
  <si>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</si>
  <si>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</si>
  <si>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</si>
  <si>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</si>
  <si>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</si>
  <si>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</si>
  <si>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</si>
  <si>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</si>
  <si>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</si>
  <si>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</si>
  <si>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</si>
  <si>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</si>
  <si>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</si>
  <si>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</si>
  <si>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</si>
  <si>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</si>
  <si>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</si>
  <si>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</si>
  <si>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</si>
  <si>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</si>
  <si>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</si>
  <si>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</si>
  <si>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</si>
  <si>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</si>
  <si>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</si>
  <si>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</si>
  <si>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</si>
  <si>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</si>
  <si>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</si>
  <si>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</si>
  <si>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</si>
  <si>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</si>
  <si>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</si>
  <si>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</si>
  <si>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</si>
  <si>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</si>
  <si>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</si>
  <si>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</si>
  <si>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</si>
  <si>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</si>
  <si>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</si>
  <si>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</si>
  <si>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</si>
  <si>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</si>
  <si>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</si>
  <si>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</si>
  <si>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</si>
  <si>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</si>
  <si>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</si>
  <si>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</si>
  <si>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</si>
  <si>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</si>
  <si>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</si>
  <si>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</si>
  <si>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</si>
  <si>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</si>
  <si>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</si>
  <si>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</si>
  <si>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</si>
  <si>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</si>
  <si>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</si>
  <si>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</si>
  <si>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</si>
  <si>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</si>
  <si>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</si>
  <si>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</si>
  <si>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</si>
  <si>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</si>
  <si>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</si>
  <si>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</si>
  <si>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</si>
  <si>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</si>
  <si>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</si>
  <si>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</si>
  <si>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</si>
  <si>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</si>
  <si>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</si>
  <si>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</si>
  <si>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</si>
  <si>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</si>
  <si>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</si>
  <si>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</si>
  <si>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</si>
  <si>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</si>
  <si>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</si>
  <si>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</si>
  <si>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</si>
  <si>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</si>
  <si>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</si>
  <si>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</si>
  <si>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</si>
  <si>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</si>
  <si>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</si>
  <si>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</si>
  <si>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</si>
  <si>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</si>
  <si>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</si>
  <si>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</si>
  <si>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</si>
  <si>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</si>
  <si>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</si>
  <si>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</si>
  <si>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</si>
  <si>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</si>
  <si>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</si>
  <si>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</si>
  <si>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</si>
  <si>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</si>
  <si>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</si>
  <si>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</si>
  <si>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</si>
  <si>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</si>
  <si>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</si>
  <si>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</si>
  <si>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</si>
  <si>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</si>
  <si>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</si>
  <si>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</si>
  <si>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</si>
  <si>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</si>
  <si>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</si>
  <si>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</si>
  <si>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</si>
  <si>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</si>
  <si>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</si>
  <si>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</si>
  <si>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</si>
  <si>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</si>
  <si>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</si>
  <si>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</si>
  <si>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</si>
  <si>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</si>
  <si>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</si>
  <si>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</si>
  <si>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</si>
  <si>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</si>
  <si>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</si>
  <si>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</si>
  <si>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</si>
  <si>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</si>
  <si>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</si>
  <si>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</si>
  <si>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</si>
  <si>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</si>
  <si>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</si>
  <si>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</si>
  <si>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</si>
  <si>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</si>
  <si>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</si>
  <si>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</si>
  <si>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</si>
  <si>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</si>
  <si>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</si>
  <si>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</si>
  <si>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</si>
  <si>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</si>
  <si>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</si>
  <si>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</si>
  <si>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</si>
  <si>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</si>
  <si>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</si>
  <si>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</si>
  <si>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</si>
  <si>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</si>
  <si>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</si>
  <si>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</si>
  <si>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</si>
  <si>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</si>
  <si>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</si>
  <si>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</si>
  <si>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</si>
  <si>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</si>
  <si>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</si>
  <si>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</si>
  <si>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</si>
  <si>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</si>
  <si>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</si>
  <si>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</si>
  <si>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</si>
  <si>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</si>
  <si>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</si>
  <si>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</si>
  <si>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</si>
  <si>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</si>
  <si>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</si>
  <si>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</si>
  <si>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</si>
  <si>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</si>
  <si>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</si>
  <si>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</si>
  <si>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</si>
  <si>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</si>
  <si>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</si>
  <si>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</si>
  <si>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</si>
  <si>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</si>
  <si>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</si>
  <si>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</si>
  <si>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</si>
  <si>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</si>
  <si>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</si>
  <si>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</si>
  <si>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</si>
  <si>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</si>
  <si>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</si>
  <si>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</si>
  <si>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</si>
  <si>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</si>
  <si>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</si>
  <si>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</si>
  <si>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</si>
  <si>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</si>
  <si>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</si>
  <si>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</si>
  <si>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</si>
  <si>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</si>
  <si>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</si>
  <si>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</si>
  <si>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</si>
  <si>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</si>
  <si>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</si>
  <si>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</si>
  <si>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</si>
  <si>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</si>
  <si>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</si>
  <si>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</si>
  <si>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</si>
  <si>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</si>
  <si>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</si>
  <si>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</si>
  <si>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</si>
  <si>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</si>
  <si>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</si>
  <si>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</si>
  <si>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</si>
  <si>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</si>
  <si>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</si>
  <si>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</si>
  <si>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</si>
  <si>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</si>
  <si>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</si>
  <si>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</si>
  <si>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</si>
  <si>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</si>
  <si>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</si>
  <si>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</si>
  <si>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</si>
  <si>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</si>
  <si>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</si>
  <si>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</si>
  <si>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</si>
  <si>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</si>
  <si>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</si>
  <si>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</si>
  <si>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</si>
  <si>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</si>
  <si>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</si>
  <si>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</si>
  <si>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</si>
  <si>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</si>
  <si>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</si>
  <si>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</si>
  <si>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</si>
  <si>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</si>
  <si>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</si>
  <si>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</si>
  <si>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</si>
  <si>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</si>
  <si>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</si>
  <si>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</si>
  <si>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</si>
  <si>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</si>
  <si>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</si>
  <si>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</si>
  <si>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</si>
  <si>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</si>
  <si>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</si>
  <si>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</si>
  <si>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</si>
  <si>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</si>
  <si>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</si>
  <si>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</si>
  <si>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</si>
  <si>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</si>
  <si>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</si>
  <si>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</si>
  <si>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</si>
  <si>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</si>
  <si>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</si>
  <si>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</si>
  <si>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</si>
  <si>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</si>
  <si>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</si>
  <si>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</si>
  <si>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</si>
  <si>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</si>
  <si>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</si>
  <si>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</si>
  <si>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</si>
  <si>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</si>
  <si>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</si>
  <si>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</si>
  <si>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</si>
  <si>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</si>
  <si>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</si>
  <si>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</si>
  <si>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</si>
  <si>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</si>
  <si>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</si>
  <si>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</si>
  <si>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</si>
  <si>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</si>
  <si>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</si>
  <si>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</si>
  <si>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</si>
  <si>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</si>
  <si>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</si>
  <si>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</si>
  <si>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</si>
  <si>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</si>
  <si>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</si>
  <si>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</si>
  <si>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</si>
  <si>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</si>
  <si>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</si>
  <si>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</si>
  <si>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</si>
  <si>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</si>
  <si>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</si>
  <si>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</si>
  <si>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</si>
  <si>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</si>
  <si>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</si>
  <si>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</si>
  <si>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</si>
  <si>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</si>
  <si>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</si>
  <si>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</si>
  <si>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</si>
  <si>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</si>
  <si>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</si>
  <si>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</si>
  <si>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</si>
  <si>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</si>
  <si>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</si>
  <si>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</si>
  <si>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</si>
  <si>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</si>
  <si>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</si>
  <si>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</si>
  <si>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</si>
  <si>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</si>
  <si>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</si>
  <si>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</si>
  <si>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</si>
  <si>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</si>
  <si>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</si>
  <si>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</si>
  <si>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</si>
  <si>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</si>
  <si>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</si>
  <si>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</si>
  <si>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</si>
  <si>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</si>
  <si>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</si>
  <si>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</si>
  <si>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</si>
  <si>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</si>
  <si>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</si>
  <si>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</si>
  <si>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</si>
  <si>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</si>
  <si>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</si>
  <si>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</si>
  <si>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</si>
  <si>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</si>
  <si>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</si>
  <si>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</si>
  <si>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</si>
  <si>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</si>
  <si>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</si>
  <si>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</si>
  <si>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</si>
  <si>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</si>
  <si>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</si>
  <si>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</si>
  <si>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</si>
  <si>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</si>
  <si>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</si>
  <si>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</si>
  <si>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</si>
  <si>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</si>
  <si>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</si>
  <si>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</si>
  <si>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</si>
  <si>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</si>
  <si>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</si>
  <si>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</si>
  <si>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</si>
  <si>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</si>
  <si>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</si>
  <si>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</si>
  <si>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</si>
  <si>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</si>
  <si>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</si>
  <si>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</si>
  <si>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</si>
  <si>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</si>
  <si>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</si>
  <si>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</si>
  <si>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</si>
  <si>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</si>
  <si>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</si>
  <si>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</si>
  <si>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</si>
  <si>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</si>
  <si>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</si>
  <si>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</si>
  <si>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</si>
  <si>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</si>
  <si>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</si>
  <si>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</si>
  <si>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</si>
  <si>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</si>
  <si>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</si>
  <si>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</si>
  <si>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</si>
  <si>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</si>
  <si>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</si>
  <si>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</si>
  <si>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</si>
  <si>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</si>
  <si>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</si>
  <si>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</si>
  <si>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</si>
  <si>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</si>
  <si>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</si>
  <si>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</si>
  <si>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</si>
  <si>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</si>
  <si>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</si>
  <si>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</si>
  <si>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</si>
  <si>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</si>
  <si>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</si>
  <si>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</si>
  <si>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</si>
  <si>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</si>
  <si>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</si>
  <si>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</si>
  <si>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</si>
  <si>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</si>
  <si>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</si>
  <si>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</si>
  <si>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</si>
  <si>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</si>
  <si>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</si>
  <si>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</si>
  <si>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</si>
  <si>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</si>
  <si>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</si>
  <si>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</si>
  <si>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</si>
  <si>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</si>
  <si>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</si>
  <si>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</si>
  <si>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</si>
  <si>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</si>
  <si>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</si>
  <si>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</si>
  <si>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</si>
  <si>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</si>
  <si>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</si>
  <si>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</si>
  <si>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</si>
  <si>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</si>
  <si>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</si>
  <si>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</si>
  <si>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</si>
  <si>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</si>
  <si>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</si>
  <si>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</si>
  <si>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</si>
  <si>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</si>
  <si>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</si>
  <si>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</si>
  <si>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</si>
  <si>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</si>
  <si>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</si>
  <si>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</si>
  <si>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</si>
  <si>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</si>
  <si>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</si>
  <si>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</si>
  <si>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</si>
  <si>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</si>
  <si>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</si>
  <si>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</si>
  <si>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</si>
  <si>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</si>
  <si>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</si>
  <si>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</si>
  <si>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</si>
  <si>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</si>
  <si>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</si>
  <si>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</si>
  <si>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</si>
  <si>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</si>
  <si>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</si>
  <si>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</si>
  <si>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</si>
  <si>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</si>
  <si>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</si>
  <si>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</si>
  <si>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</si>
  <si>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</si>
  <si>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</si>
  <si>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</si>
  <si>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</si>
  <si>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</si>
  <si>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</si>
  <si>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</si>
  <si>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</si>
  <si>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</si>
  <si>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</si>
  <si>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</si>
  <si>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</si>
  <si>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</si>
  <si>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</si>
  <si>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</si>
  <si>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</si>
  <si>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</si>
  <si>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</si>
  <si>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</si>
  <si>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</si>
  <si>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</si>
  <si>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</si>
  <si>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</si>
  <si>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</si>
  <si>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</si>
  <si>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</si>
  <si>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</si>
  <si>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</si>
  <si>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</si>
  <si>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</si>
  <si>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</si>
  <si>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</si>
  <si>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</si>
  <si>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</si>
  <si>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</si>
  <si>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</si>
  <si>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</si>
  <si>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</si>
  <si>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</si>
  <si>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</si>
  <si>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</si>
  <si>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</si>
  <si>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</si>
  <si>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</si>
  <si>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</si>
  <si>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</si>
  <si>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</si>
  <si>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</si>
  <si>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</si>
  <si>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</si>
  <si>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</si>
  <si>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</si>
  <si>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</si>
  <si>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</si>
  <si>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</si>
  <si>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</si>
  <si>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</si>
  <si>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</si>
  <si>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</si>
  <si>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</si>
  <si>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</si>
  <si>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</si>
  <si>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</si>
  <si>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</si>
  <si>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</si>
  <si>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</si>
  <si>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</si>
  <si>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</si>
  <si>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</si>
  <si>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</si>
  <si>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</si>
  <si>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</si>
  <si>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</si>
  <si>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</si>
  <si>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</si>
  <si>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</si>
  <si>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</si>
  <si>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</si>
  <si>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</si>
  <si>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</si>
  <si>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</si>
  <si>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</si>
  <si>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</si>
  <si>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</si>
  <si>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</si>
  <si>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</si>
  <si>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</si>
  <si>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</si>
  <si>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</si>
  <si>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</si>
  <si>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</si>
  <si>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</si>
  <si>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</si>
  <si>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</si>
  <si>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</si>
  <si>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</si>
  <si>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</si>
  <si>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</si>
  <si>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</si>
  <si>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</si>
  <si>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</si>
  <si>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</si>
  <si>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</si>
  <si>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</si>
  <si>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</si>
  <si>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</si>
  <si>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</si>
  <si>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</si>
  <si>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</si>
  <si>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</si>
  <si>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</si>
  <si>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</si>
  <si>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</si>
  <si>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</si>
  <si>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</si>
  <si>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</si>
  <si>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</si>
  <si>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</si>
  <si>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</si>
  <si>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</si>
  <si>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</si>
  <si>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</si>
  <si>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</si>
  <si>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</si>
  <si>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</si>
  <si>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</si>
  <si>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</si>
  <si>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</si>
  <si>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</si>
  <si>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</si>
  <si>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</si>
  <si>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</si>
  <si>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</si>
  <si>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</si>
  <si>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</si>
  <si>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</si>
  <si>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</si>
  <si>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</si>
  <si>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</si>
  <si>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</si>
  <si>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</si>
  <si>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</si>
  <si>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</si>
  <si>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</si>
  <si>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</si>
  <si>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</si>
  <si>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</si>
  <si>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</si>
  <si>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</si>
  <si>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</si>
  <si>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</si>
  <si>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</si>
  <si>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</si>
  <si>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</si>
  <si>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</si>
  <si>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</si>
  <si>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</si>
  <si>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</si>
  <si>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</si>
  <si>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</si>
  <si>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</si>
  <si>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</si>
  <si>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</si>
  <si>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</si>
  <si>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</si>
  <si>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</si>
  <si>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</si>
  <si>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</si>
  <si>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</si>
  <si>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</si>
  <si>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</si>
  <si>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</si>
  <si>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</si>
  <si>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</si>
  <si>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</si>
  <si>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</si>
  <si>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</si>
  <si>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</si>
  <si>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</si>
  <si>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</si>
  <si>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</si>
  <si>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</si>
  <si>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</si>
  <si>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</si>
  <si>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</si>
  <si>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</si>
  <si>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</si>
  <si>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</si>
  <si>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</si>
  <si>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</si>
  <si>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</si>
  <si>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</si>
  <si>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</si>
  <si>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</si>
  <si>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</si>
  <si>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</si>
  <si>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</si>
  <si>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</si>
  <si>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</si>
  <si>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</si>
  <si>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</si>
  <si>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</si>
  <si>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</si>
  <si>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</si>
  <si>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</si>
  <si>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</si>
  <si>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</si>
  <si>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</si>
  <si>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</si>
  <si>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</si>
  <si>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</si>
  <si>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</si>
  <si>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</si>
  <si>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</si>
  <si>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</si>
  <si>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</si>
  <si>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</si>
  <si>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</si>
  <si>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</si>
  <si>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</si>
  <si>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</si>
  <si>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</si>
  <si>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</si>
  <si>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</si>
  <si>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</si>
  <si>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</si>
  <si>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</si>
  <si>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</si>
  <si>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</si>
  <si>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</si>
  <si>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</si>
  <si>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</si>
  <si>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</si>
  <si>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</si>
  <si>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</si>
  <si>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</si>
  <si>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</si>
  <si>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</si>
  <si>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</si>
  <si>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</si>
  <si>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</si>
  <si>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</si>
  <si>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</si>
  <si>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</si>
  <si>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</si>
  <si>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</si>
  <si>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</si>
  <si>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</si>
  <si>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</si>
  <si>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</si>
  <si>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</si>
  <si>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</si>
  <si>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</si>
  <si>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</si>
  <si>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</si>
  <si>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</si>
  <si>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</si>
  <si>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</si>
  <si>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</si>
  <si>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</si>
  <si>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</si>
  <si>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</si>
  <si>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</si>
  <si>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</si>
  <si>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</si>
  <si>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</si>
  <si>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</si>
  <si>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</si>
  <si>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</si>
  <si>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</si>
  <si>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</si>
  <si>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</si>
  <si>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</si>
  <si>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</si>
  <si>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</si>
  <si>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</si>
  <si>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</si>
  <si>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</si>
  <si>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</si>
  <si>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</si>
  <si>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</si>
  <si>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</si>
  <si>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</si>
  <si>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</si>
  <si>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</si>
  <si>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</si>
  <si>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</si>
  <si>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</si>
  <si>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</si>
  <si>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</si>
  <si>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</si>
  <si>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</si>
  <si>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</si>
  <si>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</si>
  <si>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</si>
  <si>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</si>
  <si>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</si>
  <si>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</si>
  <si>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</si>
  <si>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</si>
  <si>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</si>
  <si>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</si>
  <si>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</si>
  <si>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</si>
  <si>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</si>
  <si>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</si>
  <si>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</si>
  <si>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</si>
  <si>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</si>
  <si>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</si>
  <si>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</si>
  <si>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</si>
  <si>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</si>
  <si>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</si>
  <si>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</si>
  <si>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</si>
  <si>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</si>
  <si>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</si>
  <si>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</si>
  <si>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</si>
  <si>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</si>
  <si>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</si>
  <si>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</si>
  <si>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</si>
  <si>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</si>
  <si>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</si>
  <si>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</si>
  <si>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</si>
  <si>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</si>
  <si>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</si>
  <si>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</si>
  <si>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</si>
  <si>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</si>
  <si>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</si>
  <si>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</si>
  <si>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</si>
  <si>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</si>
  <si>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</si>
  <si>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</si>
  <si>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</si>
  <si>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</si>
  <si>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</si>
  <si>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</si>
  <si>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</si>
  <si>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</si>
  <si>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</si>
  <si>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</si>
  <si>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</si>
  <si>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</si>
  <si>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</si>
  <si>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</si>
  <si>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</si>
  <si>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</si>
  <si>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</si>
  <si>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</si>
  <si>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</si>
  <si>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</si>
  <si>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</si>
  <si>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</si>
  <si>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</si>
  <si>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</si>
  <si>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</si>
  <si>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</si>
  <si>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</si>
  <si>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</si>
  <si>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</si>
  <si>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</si>
  <si>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</si>
  <si>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</si>
  <si>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</si>
  <si>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</si>
  <si>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</si>
  <si>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</si>
  <si>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</si>
  <si>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</si>
  <si>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</si>
  <si>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</si>
  <si>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</si>
  <si>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</si>
  <si>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</si>
  <si>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</si>
  <si>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</si>
  <si>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</si>
  <si>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</si>
  <si>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</si>
  <si>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</si>
  <si>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</si>
  <si>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</si>
  <si>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</si>
  <si>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</si>
  <si>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</si>
  <si>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</si>
  <si>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</si>
  <si>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</si>
  <si>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</si>
  <si>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</si>
  <si>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</si>
  <si>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</si>
  <si>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</si>
  <si>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</si>
  <si>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</si>
  <si>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</si>
  <si>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</si>
  <si>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</si>
  <si>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</si>
  <si>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</si>
  <si>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</si>
  <si>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</si>
  <si>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</si>
  <si>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</si>
  <si>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</si>
  <si>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</si>
  <si>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</si>
  <si>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</si>
  <si>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</si>
  <si>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</si>
  <si>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</si>
  <si>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</si>
  <si>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</si>
  <si>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</si>
  <si>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</si>
  <si>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</si>
  <si>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</si>
  <si>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</si>
  <si>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</si>
  <si>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</si>
  <si>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</si>
  <si>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</si>
  <si>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</si>
  <si>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</si>
  <si>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</si>
  <si>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</si>
  <si>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</si>
  <si>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</si>
  <si>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</si>
  <si>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</si>
  <si>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</si>
  <si>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</si>
  <si>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</si>
  <si>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</si>
  <si>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</si>
  <si>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</si>
  <si>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</si>
  <si>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</si>
  <si>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</si>
  <si>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</si>
  <si>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</si>
  <si>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</si>
  <si>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</si>
  <si>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</si>
  <si>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</si>
  <si>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</si>
  <si>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</si>
  <si>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</si>
  <si>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</si>
  <si>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</si>
  <si>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</si>
  <si>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</si>
  <si>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</si>
  <si>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</si>
  <si>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</si>
  <si>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</si>
  <si>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</si>
  <si>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</si>
  <si>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</si>
  <si>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</si>
  <si>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</si>
  <si>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</si>
  <si>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</si>
  <si>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</si>
  <si>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</si>
  <si>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</si>
  <si>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</si>
  <si>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</si>
  <si>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</si>
  <si>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</si>
  <si>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</si>
  <si>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</si>
  <si>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</si>
  <si>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</si>
  <si>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</si>
  <si>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</si>
  <si>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</si>
  <si>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</si>
  <si>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</si>
  <si>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</si>
  <si>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</si>
  <si>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</si>
  <si>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</si>
  <si>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</si>
  <si>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</si>
  <si>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</si>
  <si>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</si>
  <si>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</si>
  <si>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</si>
  <si>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</si>
  <si>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</si>
  <si>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</si>
  <si>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</si>
  <si>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</si>
  <si>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</si>
  <si>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</si>
  <si>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</si>
  <si>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</si>
  <si>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</si>
  <si>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</si>
  <si>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</si>
  <si>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</si>
  <si>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</si>
  <si>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</si>
  <si>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</si>
  <si>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</si>
  <si>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</si>
  <si>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</si>
  <si>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</si>
  <si>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</si>
  <si>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</si>
  <si>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</si>
  <si>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</si>
  <si>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</si>
  <si>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</si>
  <si>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</si>
  <si>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</si>
  <si>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</si>
  <si>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</si>
  <si>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</si>
  <si>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</si>
  <si>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</si>
  <si>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</si>
  <si>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</si>
  <si>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</si>
  <si>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</si>
  <si>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</si>
  <si>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</si>
  <si>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</si>
  <si>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</si>
  <si>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</si>
  <si>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</si>
  <si>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</si>
  <si>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</si>
  <si>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</si>
  <si>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</si>
  <si>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</si>
  <si>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</si>
  <si>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</si>
  <si>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</si>
  <si>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</si>
  <si>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</si>
  <si>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</si>
  <si>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</si>
  <si>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</si>
  <si>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</si>
  <si>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</si>
  <si>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</si>
  <si>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</si>
  <si>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</si>
  <si>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</si>
  <si>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</si>
  <si>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</si>
  <si>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</si>
  <si>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</si>
  <si>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</si>
  <si>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</si>
  <si>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</si>
  <si>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</si>
  <si>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</si>
  <si>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</si>
  <si>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</si>
  <si>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</si>
  <si>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</si>
  <si>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</si>
  <si>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</si>
  <si>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</si>
  <si>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</si>
  <si>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</si>
  <si>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</si>
  <si>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</si>
  <si>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</si>
  <si>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</si>
  <si>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</si>
  <si>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</si>
  <si>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</si>
  <si>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</si>
  <si>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</si>
  <si>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</si>
  <si>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</si>
  <si>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</si>
  <si>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</si>
  <si>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</si>
  <si>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</si>
  <si>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</si>
  <si>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</si>
  <si>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</si>
  <si>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</si>
  <si>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</si>
  <si>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</si>
  <si>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</si>
  <si>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</si>
  <si>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</si>
  <si>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</si>
  <si>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</si>
  <si>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</si>
  <si>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</si>
  <si>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</si>
  <si>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</si>
  <si>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</si>
  <si>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</si>
  <si>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</si>
  <si>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</si>
  <si>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</si>
  <si>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</si>
  <si>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</si>
  <si>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</si>
  <si>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</si>
  <si>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</si>
  <si>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</si>
  <si>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</si>
  <si>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</si>
  <si>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</si>
  <si>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</si>
  <si>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</si>
  <si>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</si>
  <si>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</si>
  <si>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</si>
  <si>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</si>
  <si>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</si>
  <si>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</si>
  <si>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</si>
  <si>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</si>
  <si>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</si>
  <si>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</si>
  <si>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</si>
  <si>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</si>
  <si>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</si>
  <si>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</si>
  <si>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</si>
  <si>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</si>
  <si>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</si>
  <si>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</si>
  <si>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</si>
  <si>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</si>
  <si>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</si>
  <si>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</si>
  <si>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</si>
  <si>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</si>
  <si>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</si>
  <si>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</si>
  <si>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</si>
  <si>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</si>
  <si>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</si>
  <si>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</si>
  <si>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</si>
  <si>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</si>
  <si>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</si>
  <si>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</si>
  <si>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</si>
  <si>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</si>
  <si>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</si>
  <si>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</si>
  <si>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</si>
  <si>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</si>
  <si>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</si>
  <si>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</si>
  <si>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</si>
  <si>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</si>
  <si>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</si>
  <si>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</si>
  <si>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</si>
  <si>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</si>
  <si>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</si>
  <si>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</si>
  <si>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</si>
  <si>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</si>
  <si>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</si>
  <si>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</si>
  <si>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</si>
  <si>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</si>
  <si>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</si>
  <si>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</si>
  <si>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</si>
  <si>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</si>
  <si>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</si>
  <si>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</si>
  <si>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</si>
  <si>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</si>
  <si>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</si>
  <si>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</si>
  <si>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</si>
  <si>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</si>
  <si>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</si>
  <si>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</si>
  <si>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</si>
  <si>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</si>
  <si>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</si>
  <si>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</si>
  <si>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</si>
  <si>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</si>
  <si>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</si>
  <si>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</si>
  <si>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</si>
  <si>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</si>
  <si>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</si>
  <si>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</si>
  <si>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</si>
  <si>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</si>
  <si>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</si>
  <si>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</si>
  <si>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</si>
  <si>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</si>
  <si>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</si>
  <si>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</si>
  <si>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</si>
  <si>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</si>
  <si>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</si>
  <si>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</si>
  <si>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</si>
  <si>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</si>
  <si>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</si>
  <si>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</si>
  <si>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</si>
  <si>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</si>
  <si>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</si>
  <si>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</si>
  <si>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</si>
  <si>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</si>
  <si>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</si>
  <si>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</si>
  <si>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</si>
  <si>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</si>
  <si>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</si>
  <si>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</si>
  <si>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</si>
  <si>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</si>
  <si>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</si>
  <si>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</si>
  <si>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</si>
  <si>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</si>
  <si>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</si>
  <si>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</si>
  <si>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</si>
  <si>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</si>
  <si>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</si>
  <si>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</si>
  <si>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</si>
  <si>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</si>
  <si>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</si>
  <si>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</si>
  <si>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</si>
  <si>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</si>
  <si>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</si>
  <si>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</si>
  <si>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</si>
  <si>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</si>
  <si>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</si>
  <si>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</si>
  <si>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</si>
  <si>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</si>
  <si>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</si>
  <si>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</si>
  <si>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</si>
  <si>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</si>
  <si>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</si>
  <si>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</si>
  <si>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</si>
  <si>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</si>
  <si>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</si>
  <si>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</si>
  <si>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</si>
  <si>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</si>
  <si>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</si>
  <si>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</si>
  <si>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</si>
  <si>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</si>
  <si>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</si>
  <si>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</si>
  <si>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</si>
  <si>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</si>
  <si>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</si>
  <si>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</si>
  <si>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</si>
  <si>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</si>
  <si>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</si>
  <si>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</si>
  <si>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</si>
  <si>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</si>
  <si>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</si>
  <si>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</si>
  <si>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</si>
  <si>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</si>
  <si>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</si>
  <si>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</si>
  <si>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</si>
  <si>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</si>
  <si>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</si>
  <si>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</si>
  <si>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</si>
  <si>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</si>
  <si>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</si>
  <si>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</si>
  <si>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</si>
  <si>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</si>
  <si>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</si>
  <si>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</si>
  <si>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</si>
  <si>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</si>
  <si>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</si>
  <si>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</si>
  <si>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</si>
  <si>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</si>
  <si>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</si>
  <si>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</si>
  <si>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</si>
  <si>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</si>
  <si>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</si>
  <si>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</si>
  <si>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</si>
  <si>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</si>
  <si>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</si>
  <si>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</si>
  <si>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</si>
  <si>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</si>
  <si>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</si>
  <si>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</si>
  <si>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</si>
  <si>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</si>
  <si>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</si>
  <si>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</si>
  <si>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</si>
  <si>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</si>
  <si>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</si>
  <si>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</si>
  <si>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</si>
  <si>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</si>
  <si>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</si>
  <si>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</si>
  <si>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</si>
  <si>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</si>
  <si>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</si>
  <si>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</si>
  <si>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</si>
  <si>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</si>
  <si>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</si>
  <si>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</si>
  <si>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</si>
  <si>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</si>
  <si>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</si>
  <si>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</si>
  <si>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</si>
  <si>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</si>
  <si>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</si>
  <si>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</si>
  <si>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</si>
  <si>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</si>
  <si>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</si>
  <si>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</si>
  <si>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</si>
  <si>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</si>
  <si>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</si>
  <si>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</si>
  <si>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</si>
  <si>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</si>
  <si>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</si>
  <si>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</si>
  <si>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</si>
  <si>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</si>
  <si>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</si>
  <si>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</si>
  <si>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</si>
  <si>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</si>
  <si>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</si>
  <si>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</si>
  <si>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</si>
  <si>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</si>
  <si>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</si>
  <si>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</si>
  <si>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</si>
  <si>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</si>
  <si>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</si>
  <si>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</si>
  <si>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</si>
  <si>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</si>
  <si>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</si>
  <si>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</si>
  <si>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</si>
  <si>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</si>
  <si>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</si>
  <si>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</si>
  <si>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</si>
  <si>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</si>
  <si>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</si>
  <si>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</si>
  <si>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</si>
  <si>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</si>
  <si>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</si>
  <si>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</si>
  <si>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</si>
  <si>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</si>
  <si>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</si>
  <si>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</si>
  <si>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</si>
  <si>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</si>
  <si>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</si>
  <si>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</si>
  <si>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</si>
  <si>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</si>
  <si>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</si>
  <si>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</si>
  <si>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</si>
  <si>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</si>
  <si>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</si>
  <si>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</si>
  <si>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</si>
  <si>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</si>
  <si>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</si>
  <si>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</si>
  <si>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</si>
  <si>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</si>
  <si>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</si>
  <si>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</si>
  <si>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</si>
  <si>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</si>
  <si>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</si>
  <si>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</si>
  <si>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</si>
  <si>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</si>
  <si>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</si>
  <si>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</si>
  <si>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</si>
  <si>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</si>
  <si>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</si>
  <si>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</si>
  <si>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</si>
  <si>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</si>
  <si>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</si>
  <si>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</si>
  <si>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</si>
  <si>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</si>
  <si>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</si>
  <si>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</si>
  <si>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</si>
  <si>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</si>
  <si>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</si>
  <si>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</si>
  <si>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</si>
  <si>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</si>
  <si>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</si>
  <si>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</si>
  <si>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</si>
  <si>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</si>
  <si>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</si>
  <si>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</si>
  <si>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</si>
  <si>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</si>
  <si>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</si>
  <si>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</si>
  <si>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</si>
  <si>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</si>
  <si>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</si>
  <si>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</si>
  <si>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</si>
  <si>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</si>
  <si>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</si>
  <si>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</si>
  <si>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</si>
  <si>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</si>
  <si>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</si>
  <si>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</si>
  <si>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</si>
  <si>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</si>
  <si>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</si>
  <si>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</si>
  <si>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</si>
  <si>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</si>
  <si>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</si>
  <si>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</si>
  <si>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</si>
  <si>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</si>
  <si>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</si>
  <si>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</si>
  <si>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</si>
  <si>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</si>
  <si>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</si>
  <si>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</si>
  <si>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</si>
  <si>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</si>
  <si>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</si>
  <si>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</si>
  <si>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</si>
  <si>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</si>
  <si>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</si>
  <si>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</si>
  <si>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</si>
  <si>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</si>
  <si>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</si>
  <si>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</si>
  <si>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</si>
  <si>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</si>
  <si>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</si>
  <si>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</si>
  <si>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</si>
  <si>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</si>
  <si>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</si>
  <si>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</si>
  <si>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</si>
  <si>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</si>
  <si>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</si>
  <si>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</si>
  <si>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</si>
  <si>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</si>
  <si>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</si>
  <si>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</si>
  <si>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</si>
  <si>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</si>
  <si>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</si>
  <si>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</si>
  <si>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</si>
  <si>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</si>
  <si>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</si>
  <si>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</si>
  <si>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</si>
  <si>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</si>
  <si>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</si>
  <si>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</si>
  <si>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</si>
  <si>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</si>
  <si>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</si>
  <si>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</si>
  <si>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</si>
  <si>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</si>
  <si>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</si>
  <si>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</si>
  <si>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</si>
  <si>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</si>
  <si>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</si>
  <si>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</si>
  <si>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</si>
  <si>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</si>
  <si>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</si>
  <si>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</si>
  <si>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</si>
  <si>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</si>
  <si>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</si>
  <si>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</si>
  <si>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</si>
  <si>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</si>
  <si>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</si>
  <si>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</si>
  <si>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</si>
  <si>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</si>
  <si>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</si>
  <si>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</si>
  <si>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</si>
  <si>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</si>
  <si>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</si>
  <si>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</si>
  <si>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</si>
  <si>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</si>
  <si>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</si>
  <si>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</si>
  <si>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</si>
  <si>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</si>
  <si>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</si>
  <si>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</si>
  <si>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</si>
  <si>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</si>
  <si>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</si>
  <si>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</si>
  <si>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</si>
  <si>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</si>
  <si>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</si>
  <si>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</si>
  <si>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</si>
  <si>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</si>
  <si>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</si>
  <si>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</si>
  <si>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</si>
  <si>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</si>
  <si>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</si>
  <si>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</si>
  <si>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</si>
  <si>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</si>
  <si>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</si>
  <si>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</si>
  <si>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</si>
  <si>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</si>
  <si>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</si>
  <si>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</si>
  <si>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</si>
  <si>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</si>
  <si>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</si>
  <si>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</si>
  <si>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</si>
  <si>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</si>
  <si>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</si>
  <si>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</si>
  <si>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</si>
  <si>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</si>
  <si>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</si>
  <si>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</si>
  <si>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</si>
  <si>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</si>
  <si>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</si>
  <si>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</si>
  <si>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</si>
  <si>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</si>
  <si>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</si>
  <si>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</si>
  <si>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</si>
  <si>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</si>
  <si>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</si>
  <si>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</si>
  <si>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</si>
  <si>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</si>
  <si>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</si>
  <si>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</si>
  <si>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</si>
  <si>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</si>
  <si>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</si>
  <si>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</si>
  <si>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</si>
  <si>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</si>
  <si>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</si>
  <si>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</si>
  <si>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</si>
  <si>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</si>
  <si>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</si>
  <si>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</si>
  <si>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</si>
  <si>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</si>
  <si>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</si>
  <si>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</si>
  <si>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</si>
  <si>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</si>
  <si>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</si>
  <si>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</si>
  <si>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</si>
  <si>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</si>
  <si>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</si>
  <si>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</si>
  <si>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</si>
  <si>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</si>
  <si>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</si>
  <si>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</si>
  <si>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</si>
  <si>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</si>
  <si>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</si>
  <si>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</si>
  <si>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</si>
  <si>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</si>
  <si>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</si>
  <si>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</si>
  <si>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</si>
  <si>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</si>
  <si>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</si>
  <si>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</si>
  <si>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</si>
  <si>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</si>
  <si>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</si>
  <si>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</si>
  <si>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</si>
  <si>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</si>
  <si>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</si>
  <si>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</si>
  <si>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</si>
  <si>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</si>
  <si>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</si>
  <si>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</si>
  <si>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</si>
  <si>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</si>
  <si>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</si>
  <si>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</si>
  <si>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</si>
  <si>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</si>
  <si>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</si>
  <si>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</si>
  <si>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</si>
  <si>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</si>
  <si>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</si>
  <si>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</si>
  <si>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</si>
  <si>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</si>
  <si>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</si>
  <si>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</si>
  <si>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</si>
  <si>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</si>
  <si>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</si>
  <si>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</si>
  <si>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</si>
  <si>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</si>
  <si>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</si>
  <si>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</si>
  <si>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</si>
  <si>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</si>
  <si>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</si>
  <si>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</si>
  <si>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</si>
  <si>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</si>
  <si>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</si>
  <si>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</si>
  <si>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</si>
  <si>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</si>
  <si>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</si>
  <si>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</si>
  <si>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</si>
  <si>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</si>
  <si>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</si>
  <si>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</si>
  <si>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</si>
  <si>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</si>
  <si>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</si>
  <si>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</si>
  <si>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</si>
  <si>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</si>
  <si>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</si>
  <si>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</si>
  <si>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</si>
  <si>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</si>
  <si>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</si>
  <si>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</si>
  <si>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</si>
  <si>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</si>
  <si>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</si>
  <si>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</si>
  <si>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</si>
  <si>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</si>
  <si>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</si>
  <si>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</si>
  <si>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</si>
  <si>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</si>
  <si>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</si>
  <si>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</si>
  <si>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</si>
  <si>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</si>
  <si>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</si>
  <si>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</si>
  <si>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</si>
  <si>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</si>
  <si>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</si>
  <si>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</si>
  <si>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</si>
  <si>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</si>
  <si>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</si>
  <si>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</si>
  <si>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</si>
  <si>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</si>
  <si>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</si>
  <si>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</si>
  <si>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</si>
  <si>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</si>
  <si>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</si>
  <si>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</si>
  <si>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</si>
  <si>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</si>
  <si>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</si>
  <si>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</si>
  <si>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</si>
  <si>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</si>
  <si>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</si>
  <si>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</si>
  <si>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</si>
  <si>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</si>
  <si>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</si>
  <si>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</si>
  <si>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</si>
  <si>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</si>
  <si>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</si>
  <si>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</si>
  <si>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</si>
  <si>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</si>
  <si>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</si>
  <si>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</si>
  <si>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</si>
  <si>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</si>
  <si>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</si>
  <si>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</si>
  <si>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</si>
  <si>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</si>
  <si>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</si>
  <si>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</si>
  <si>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</si>
  <si>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</si>
  <si>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</si>
  <si>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</si>
  <si>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</si>
  <si>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</si>
  <si>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</si>
  <si>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</si>
  <si>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</si>
  <si>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</si>
  <si>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</si>
  <si>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</si>
  <si>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</si>
  <si>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</si>
  <si>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</si>
  <si>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</si>
  <si>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</si>
  <si>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</si>
  <si>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</si>
  <si>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</si>
  <si>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</si>
  <si>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</si>
  <si>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</si>
  <si>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</si>
  <si>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</si>
  <si>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</si>
  <si>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</si>
  <si>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</si>
  <si>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</si>
  <si>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</si>
  <si>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</si>
  <si>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</si>
  <si>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</si>
  <si>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</si>
  <si>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</si>
  <si>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</si>
  <si>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</si>
  <si>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</si>
  <si>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</si>
  <si>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</si>
  <si>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</si>
  <si>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</si>
  <si>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</si>
  <si>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</si>
  <si>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</si>
  <si>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</si>
  <si>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</si>
  <si>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</si>
  <si>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</si>
  <si>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</si>
  <si>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</si>
  <si>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</si>
  <si>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</si>
  <si>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</si>
  <si>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</si>
  <si>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</si>
  <si>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</si>
  <si>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</si>
  <si>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</si>
  <si>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</si>
  <si>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</si>
  <si>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</si>
  <si>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</si>
  <si>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</si>
  <si>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</si>
  <si>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</si>
  <si>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</si>
  <si>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</si>
  <si>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</si>
  <si>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</si>
  <si>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</si>
  <si>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</si>
  <si>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</si>
  <si>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</si>
  <si>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</si>
  <si>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</si>
  <si>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</si>
  <si>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</si>
  <si>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</si>
  <si>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</si>
  <si>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</si>
  <si>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</si>
  <si>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</si>
  <si>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</si>
  <si>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</si>
  <si>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</si>
  <si>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</si>
  <si>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</si>
  <si>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</si>
  <si>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</si>
  <si>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</si>
  <si>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</si>
  <si>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</si>
  <si>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</si>
  <si>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</si>
  <si>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</si>
  <si>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</si>
  <si>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</si>
  <si>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</si>
  <si>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</si>
  <si>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</si>
  <si>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</si>
  <si>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</si>
  <si>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</si>
  <si>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</si>
  <si>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</si>
  <si>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</si>
  <si>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</si>
  <si>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</si>
  <si>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</si>
  <si>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</si>
  <si>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</si>
  <si>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</si>
  <si>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</si>
  <si>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</si>
  <si>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</si>
  <si>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</si>
  <si>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</si>
  <si>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</si>
  <si>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</si>
  <si>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</si>
  <si>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</si>
  <si>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</si>
  <si>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</si>
  <si>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</si>
  <si>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</si>
  <si>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</si>
  <si>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</si>
  <si>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</si>
  <si>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</si>
  <si>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</si>
  <si>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</si>
  <si>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</si>
  <si>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</si>
  <si>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</si>
  <si>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</si>
  <si>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</si>
  <si>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</si>
  <si>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</si>
  <si>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</si>
  <si>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</si>
  <si>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</si>
  <si>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</si>
  <si>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</si>
  <si>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</si>
  <si>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</si>
  <si>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</si>
  <si>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</si>
  <si>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</si>
  <si>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</si>
  <si>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</si>
  <si>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</si>
  <si>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</si>
  <si>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</si>
  <si>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</si>
  <si>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</si>
  <si>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</si>
  <si>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</si>
  <si>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</si>
  <si>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</si>
  <si>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</si>
  <si>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</si>
  <si>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</si>
  <si>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</si>
  <si>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</si>
  <si>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</si>
  <si>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</si>
  <si>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</si>
  <si>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</si>
  <si>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</si>
  <si>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</si>
  <si>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</si>
  <si>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</si>
  <si>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</si>
  <si>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</si>
  <si>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</si>
  <si>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</si>
  <si>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</si>
  <si>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</si>
  <si>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</si>
  <si>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</si>
  <si>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</si>
  <si>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</si>
  <si>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</si>
  <si>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</si>
  <si>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</si>
  <si>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</si>
  <si>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</si>
  <si>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</si>
  <si>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</si>
  <si>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</si>
  <si>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</si>
  <si>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</si>
  <si>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</si>
  <si>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</si>
  <si>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</si>
  <si>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</si>
  <si>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</si>
  <si>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</si>
  <si>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</si>
  <si>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</si>
  <si>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</si>
  <si>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</si>
  <si>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</si>
  <si>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</si>
  <si>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</si>
  <si>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</si>
  <si>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</si>
  <si>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</si>
  <si>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</si>
  <si>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</si>
  <si>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</si>
  <si>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</si>
  <si>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</si>
  <si>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</si>
  <si>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</si>
  <si>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</si>
  <si>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</si>
  <si>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</si>
  <si>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</si>
  <si>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</si>
  <si>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</si>
  <si>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</si>
  <si>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</si>
  <si>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</si>
  <si>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</si>
  <si>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</si>
  <si>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</si>
  <si>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</si>
  <si>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</si>
  <si>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</si>
  <si>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</si>
  <si>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</si>
  <si>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</si>
  <si>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</si>
  <si>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</si>
  <si>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</si>
  <si>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</si>
  <si>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</si>
  <si>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</si>
  <si>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</si>
  <si>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</si>
  <si>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</si>
  <si>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</si>
  <si>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</si>
  <si>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</si>
  <si>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</si>
  <si>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</si>
  <si>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</si>
  <si>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</si>
  <si>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</si>
  <si>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</si>
  <si>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</si>
  <si>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</si>
  <si>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</si>
  <si>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</si>
  <si>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</si>
  <si>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</si>
  <si>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</si>
  <si>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</si>
  <si>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</si>
  <si>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</si>
  <si>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</si>
  <si>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</si>
  <si>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</si>
  <si>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</si>
  <si>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</si>
  <si>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</si>
  <si>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</si>
  <si>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</si>
  <si>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</si>
  <si>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</si>
  <si>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</si>
  <si>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</si>
  <si>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</si>
  <si>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</si>
  <si>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</si>
  <si>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</si>
  <si>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</si>
  <si>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</si>
  <si>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</si>
  <si>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</si>
  <si>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</si>
  <si>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</si>
  <si>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</si>
  <si>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</si>
  <si>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</si>
  <si>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</si>
  <si>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</si>
  <si>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</si>
  <si>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</si>
  <si>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</si>
  <si>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</si>
  <si>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</si>
  <si>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</si>
  <si>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</si>
  <si>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</si>
  <si>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</si>
  <si>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</si>
  <si>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</si>
  <si>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</si>
  <si>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</si>
  <si>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</si>
  <si>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</si>
  <si>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</si>
  <si>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</si>
  <si>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</si>
  <si>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</si>
  <si>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</si>
  <si>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</si>
  <si>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</si>
  <si>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</si>
  <si>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</si>
  <si>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</si>
  <si>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</si>
  <si>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</si>
  <si>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</si>
  <si>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</si>
  <si>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</si>
  <si>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</si>
  <si>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</si>
  <si>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</si>
  <si>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</si>
  <si>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</si>
  <si>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</si>
  <si>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</si>
  <si>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</si>
  <si>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</si>
  <si>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</si>
  <si>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</si>
  <si>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</si>
  <si>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</si>
  <si>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</si>
  <si>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</si>
  <si>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</si>
  <si>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</si>
  <si>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</si>
  <si>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</si>
  <si>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</si>
  <si>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</si>
  <si>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</si>
  <si>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</si>
  <si>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</si>
  <si>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</si>
  <si>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</si>
  <si>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</si>
  <si>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</si>
  <si>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</si>
  <si>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</si>
  <si>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</si>
  <si>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</si>
  <si>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</si>
  <si>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</si>
  <si>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</si>
  <si>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</si>
  <si>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</si>
  <si>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</si>
  <si>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</si>
  <si>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</si>
  <si>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</si>
  <si>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</si>
  <si>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</si>
  <si>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</si>
  <si>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</si>
  <si>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</si>
  <si>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</si>
  <si>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</si>
  <si>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</si>
  <si>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</si>
  <si>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</si>
  <si>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</si>
  <si>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</si>
  <si>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</si>
  <si>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</si>
  <si>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</si>
  <si>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</si>
  <si>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</si>
  <si>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</si>
  <si>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</si>
  <si>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</si>
  <si>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</si>
  <si>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</si>
  <si>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</si>
  <si>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</si>
  <si>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</si>
  <si>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</si>
  <si>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</si>
  <si>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</si>
  <si>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</si>
  <si>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</si>
  <si>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</si>
  <si>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</si>
  <si>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</si>
  <si>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</si>
  <si>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</si>
  <si>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</si>
  <si>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</si>
  <si>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</si>
  <si>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</si>
  <si>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</si>
  <si>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</si>
  <si>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</si>
  <si>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</si>
  <si>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</si>
  <si>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</si>
  <si>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</si>
  <si>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</si>
  <si>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</si>
  <si>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</si>
  <si>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</si>
  <si>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</si>
  <si>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</si>
  <si>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</si>
  <si>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</si>
  <si>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</si>
  <si>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</si>
  <si>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</si>
  <si>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</si>
  <si>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</si>
  <si>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</si>
  <si>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</si>
  <si>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</si>
  <si>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</si>
  <si>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</si>
  <si>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</si>
  <si>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</si>
  <si>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</si>
  <si>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</si>
  <si>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</si>
  <si>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</si>
  <si>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</si>
  <si>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</si>
  <si>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</si>
  <si>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</si>
  <si>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</si>
  <si>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</si>
  <si>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</si>
  <si>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</si>
  <si>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</si>
  <si>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</si>
  <si>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</si>
  <si>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</si>
  <si>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</si>
  <si>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</si>
  <si>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</si>
  <si>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</si>
  <si>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</si>
  <si>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</si>
  <si>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</si>
  <si>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</si>
  <si>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</si>
  <si>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</si>
  <si>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</si>
  <si>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</si>
  <si>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</si>
  <si>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</si>
  <si>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</si>
  <si>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</si>
  <si>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</si>
  <si>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</si>
  <si>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</si>
  <si>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</si>
  <si>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</si>
  <si>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</si>
  <si>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</si>
  <si>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</si>
  <si>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</si>
  <si>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</si>
  <si>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</si>
  <si>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</si>
  <si>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</si>
  <si>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</si>
  <si>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</si>
  <si>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</si>
  <si>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</si>
  <si>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</si>
  <si>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</si>
  <si>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</si>
  <si>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</si>
  <si>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</si>
  <si>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</si>
  <si>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</si>
  <si>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</si>
  <si>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</si>
  <si>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</si>
  <si>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</si>
  <si>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</si>
  <si>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</si>
  <si>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</si>
  <si>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</si>
  <si>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</si>
  <si>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</si>
  <si>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</si>
  <si>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</si>
  <si>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</si>
  <si>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</si>
  <si>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</si>
  <si>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</si>
  <si>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</si>
  <si>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</si>
  <si>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</si>
  <si>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</si>
  <si>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</si>
  <si>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</si>
  <si>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</si>
  <si>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</si>
  <si>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</si>
  <si>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</si>
  <si>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</si>
  <si>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</si>
  <si>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</si>
  <si>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</si>
  <si>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</si>
  <si>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</si>
  <si>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</si>
  <si>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</si>
  <si>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</si>
  <si>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</si>
  <si>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</si>
  <si>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</si>
  <si>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</si>
  <si>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</si>
  <si>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</si>
  <si>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</si>
  <si>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</si>
  <si>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</si>
  <si>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</si>
  <si>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</si>
  <si>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</si>
  <si>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</si>
  <si>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</si>
  <si>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</si>
  <si>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</si>
  <si>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</si>
  <si>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</si>
  <si>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</si>
  <si>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</si>
  <si>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</si>
  <si>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</si>
  <si>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</si>
  <si>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</si>
  <si>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</si>
  <si>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</si>
  <si>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</si>
  <si>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</si>
  <si>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</si>
  <si>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</si>
  <si>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</si>
  <si>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</si>
  <si>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</si>
  <si>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</si>
  <si>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</si>
  <si>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</si>
  <si>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</si>
  <si>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</si>
  <si>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</si>
  <si>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</si>
  <si>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</si>
  <si>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</si>
  <si>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</si>
  <si>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</si>
  <si>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</si>
  <si>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</si>
  <si>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</si>
  <si>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</si>
  <si>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</si>
  <si>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</si>
  <si>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</si>
  <si>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</si>
  <si>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</si>
  <si>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</si>
  <si>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</si>
  <si>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</si>
  <si>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</si>
  <si>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</si>
  <si>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</si>
  <si>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</si>
  <si>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</si>
  <si>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</si>
  <si>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</si>
  <si>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</si>
  <si>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</si>
  <si>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</si>
  <si>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</si>
  <si>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</si>
  <si>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</si>
  <si>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</si>
  <si>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</si>
  <si>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</si>
  <si>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</si>
  <si>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</si>
  <si>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</si>
  <si>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</si>
  <si>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</si>
  <si>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</si>
  <si>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</si>
  <si>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</si>
  <si>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</si>
  <si>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</si>
  <si>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</si>
  <si>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</si>
  <si>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</si>
  <si>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</si>
  <si>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</si>
  <si>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</si>
  <si>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</si>
  <si>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</si>
  <si>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</si>
  <si>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</si>
  <si>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</si>
  <si>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</si>
  <si>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</si>
  <si>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</si>
  <si>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</si>
  <si>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</si>
  <si>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</si>
  <si>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</si>
  <si>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</si>
  <si>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</si>
  <si>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</si>
  <si>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</si>
  <si>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</si>
  <si>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</si>
  <si>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</si>
  <si>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</si>
  <si>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</si>
  <si>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</si>
  <si>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</si>
  <si>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</si>
  <si>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</si>
  <si>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</si>
  <si>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</si>
  <si>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</si>
  <si>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</si>
  <si>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</si>
  <si>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</si>
  <si>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</si>
  <si>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</si>
  <si>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</si>
  <si>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</si>
  <si>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</si>
  <si>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</si>
  <si>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</si>
  <si>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</si>
  <si>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</si>
  <si>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</si>
  <si>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</si>
  <si>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</si>
  <si>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</si>
  <si>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</si>
  <si>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</si>
  <si>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</si>
  <si>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</si>
  <si>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</si>
  <si>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</si>
  <si>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</si>
  <si>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</si>
  <si>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</si>
  <si>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</si>
  <si>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</si>
  <si>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</si>
  <si>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</si>
  <si>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</si>
  <si>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</si>
  <si>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</si>
  <si>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</si>
  <si>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</si>
  <si>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</si>
  <si>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</si>
  <si>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</si>
  <si>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</si>
  <si>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</si>
  <si>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</si>
  <si>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</si>
  <si>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</si>
  <si>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</si>
  <si>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</si>
  <si>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</si>
  <si>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</si>
  <si>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</si>
  <si>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</si>
  <si>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</si>
  <si>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</si>
  <si>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</si>
  <si>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</si>
  <si>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</si>
  <si>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</si>
  <si>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</si>
  <si>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</si>
  <si>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</si>
  <si>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</si>
  <si>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</si>
  <si>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</si>
  <si>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</si>
  <si>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</si>
  <si>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</si>
  <si>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</si>
  <si>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</si>
  <si>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</si>
  <si>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</si>
  <si>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</si>
  <si>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</si>
  <si>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</si>
  <si>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</si>
  <si>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</si>
  <si>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</si>
  <si>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</si>
  <si>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</si>
  <si>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</si>
  <si>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</si>
  <si>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</si>
  <si>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</si>
  <si>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</si>
  <si>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</si>
  <si>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</si>
  <si>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</si>
  <si>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</si>
  <si>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</si>
  <si>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</si>
  <si>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</si>
  <si>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</si>
  <si>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</si>
  <si>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</si>
  <si>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</si>
  <si>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</si>
  <si>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</si>
  <si>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</si>
  <si>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</si>
  <si>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</si>
  <si>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</si>
  <si>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</si>
  <si>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</si>
  <si>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</si>
  <si>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</si>
  <si>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</si>
  <si>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</si>
  <si>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</si>
  <si>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</si>
  <si>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</si>
  <si>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</si>
  <si>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</si>
  <si>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</si>
  <si>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</si>
  <si>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</si>
  <si>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</si>
  <si>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</si>
  <si>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</si>
  <si>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</si>
  <si>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</si>
  <si>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</si>
  <si>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</si>
  <si>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</si>
  <si>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</si>
  <si>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</si>
  <si>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</si>
  <si>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</si>
  <si>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</si>
  <si>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</si>
  <si>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</si>
  <si>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</si>
  <si>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</si>
  <si>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</si>
  <si>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</si>
  <si>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</si>
  <si>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</si>
  <si>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</si>
  <si>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</si>
  <si>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</si>
  <si>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</si>
  <si>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</si>
  <si>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</si>
  <si>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</si>
  <si>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</si>
  <si>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</si>
  <si>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</si>
  <si>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</si>
  <si>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</si>
  <si>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</si>
  <si>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</si>
  <si>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</si>
  <si>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</si>
  <si>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</si>
  <si>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</si>
  <si>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</si>
  <si>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</si>
  <si>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</si>
  <si>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</si>
  <si>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</si>
  <si>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</si>
  <si>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</si>
  <si>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</si>
  <si>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</si>
  <si>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</si>
  <si>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</si>
  <si>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</si>
  <si>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</si>
  <si>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</si>
  <si>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</si>
  <si>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</si>
  <si>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</si>
  <si>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</si>
  <si>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</si>
  <si>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</si>
  <si>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</si>
  <si>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</si>
  <si>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</si>
  <si>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</si>
  <si>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</si>
  <si>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</si>
  <si>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</si>
  <si>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</si>
  <si>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</si>
  <si>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</si>
  <si>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</si>
  <si>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</si>
  <si>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</si>
  <si>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</si>
  <si>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</si>
  <si>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</si>
  <si>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</si>
  <si>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</si>
  <si>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</si>
  <si>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</si>
  <si>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</si>
  <si>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</si>
  <si>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</si>
  <si>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</si>
  <si>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</si>
  <si>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</si>
  <si>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</si>
  <si>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</si>
  <si>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</si>
  <si>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</si>
  <si>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</si>
  <si>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</si>
  <si>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</si>
  <si>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</si>
  <si>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</si>
  <si>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</si>
  <si>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</si>
  <si>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</si>
  <si>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</si>
  <si>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</si>
  <si>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</si>
  <si>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</si>
  <si>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</si>
  <si>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</si>
  <si>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</si>
  <si>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</si>
  <si>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</si>
  <si>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</si>
  <si>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</si>
  <si>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</si>
  <si>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</si>
  <si>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</si>
  <si>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</si>
  <si>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</si>
  <si>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</si>
  <si>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</si>
  <si>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</si>
  <si>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</si>
  <si>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</si>
  <si>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</si>
  <si>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</si>
  <si>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</si>
  <si>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</si>
  <si>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</si>
  <si>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</si>
  <si>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</si>
  <si>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</si>
  <si>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</si>
  <si>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</si>
  <si>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</si>
  <si>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</si>
  <si>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</si>
  <si>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</si>
  <si>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</si>
  <si>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</si>
  <si>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</si>
  <si>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</si>
  <si>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</si>
  <si>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</si>
  <si>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</si>
  <si>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</si>
  <si>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</si>
  <si>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</si>
  <si>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</si>
  <si>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</si>
  <si>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</si>
  <si>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</si>
  <si>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</si>
  <si>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</si>
  <si>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</si>
  <si>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</si>
  <si>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</si>
  <si>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</si>
  <si>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</si>
  <si>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</si>
  <si>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</si>
  <si>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</si>
  <si>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</si>
  <si>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</si>
  <si>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</si>
  <si>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</si>
  <si>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</si>
  <si>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</si>
  <si>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</si>
  <si>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</si>
  <si>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</si>
  <si>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</si>
  <si>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</si>
  <si>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</si>
  <si>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</si>
  <si>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</si>
  <si>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</si>
  <si>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</si>
  <si>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</si>
  <si>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</si>
  <si>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</si>
  <si>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</si>
  <si>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</si>
  <si>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</si>
  <si>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</si>
  <si>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</si>
  <si>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</si>
  <si>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</si>
  <si>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</si>
  <si>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</si>
  <si>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</si>
  <si>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</si>
  <si>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</si>
  <si>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</si>
  <si>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</si>
  <si>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</si>
  <si>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</si>
  <si>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</si>
  <si>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</si>
  <si>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</si>
  <si>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</si>
  <si>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</si>
  <si>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</si>
  <si>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</si>
  <si>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</si>
  <si>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</si>
  <si>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</si>
  <si>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</si>
  <si>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</si>
  <si>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</si>
  <si>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</si>
  <si>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</si>
  <si>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</si>
  <si>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</si>
  <si>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</si>
  <si>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</si>
  <si>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</si>
  <si>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</si>
  <si>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</si>
  <si>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</si>
  <si>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</si>
  <si>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</si>
  <si>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</si>
  <si>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</si>
  <si>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</si>
  <si>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</si>
  <si>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</si>
  <si>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</si>
  <si>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</si>
  <si>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</si>
  <si>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</si>
  <si>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</si>
  <si>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</si>
  <si>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</si>
  <si>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</si>
  <si>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</si>
  <si>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</si>
  <si>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</si>
  <si>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</si>
  <si>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</si>
  <si>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</si>
  <si>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</si>
  <si>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</si>
  <si>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</si>
  <si>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</si>
  <si>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</si>
  <si>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</si>
  <si>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</si>
  <si>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</si>
  <si>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</si>
  <si>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</si>
  <si>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</si>
  <si>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</si>
  <si>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</si>
  <si>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</si>
  <si>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</si>
  <si>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</si>
  <si>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</si>
  <si>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</si>
  <si>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</si>
  <si>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</si>
  <si>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</si>
  <si>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</si>
  <si>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</si>
  <si>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</si>
  <si>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</si>
  <si>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</si>
  <si>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</si>
  <si>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</si>
  <si>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</si>
  <si>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</si>
  <si>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</si>
  <si>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</si>
  <si>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</si>
  <si>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</si>
  <si>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</si>
  <si>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</si>
  <si>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</si>
  <si>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</si>
  <si>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</si>
  <si>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</si>
  <si>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</si>
  <si>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</si>
  <si>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</si>
  <si>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</si>
  <si>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</si>
  <si>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</si>
  <si>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</si>
  <si>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</si>
  <si>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</si>
  <si>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</si>
  <si>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</si>
  <si>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</si>
  <si>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</si>
  <si>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</si>
  <si>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</si>
  <si>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</si>
  <si>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</si>
  <si>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</si>
  <si>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</si>
  <si>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</si>
  <si>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</si>
  <si>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</si>
  <si>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</si>
  <si>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</si>
  <si>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</si>
  <si>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</si>
  <si>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</si>
  <si>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</si>
  <si>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</si>
  <si>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</si>
  <si>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</si>
  <si>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</si>
  <si>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</si>
  <si>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</si>
  <si>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</si>
  <si>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</si>
  <si>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</si>
  <si>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</si>
  <si>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</si>
  <si>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</si>
  <si>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</si>
  <si>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</si>
  <si>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</si>
  <si>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</si>
  <si>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</si>
  <si>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</si>
  <si>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</si>
  <si>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</si>
  <si>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</si>
  <si>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</si>
  <si>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</si>
  <si>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</si>
  <si>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</si>
  <si>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</si>
  <si>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</si>
  <si>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</si>
  <si>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</si>
  <si>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</si>
  <si>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</si>
  <si>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</si>
  <si>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</si>
  <si>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</si>
  <si>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</si>
  <si>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</si>
  <si>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</si>
  <si>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</si>
  <si>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</si>
  <si>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</si>
  <si>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</si>
  <si>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</si>
  <si>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</si>
  <si>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</si>
  <si>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</si>
  <si>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</si>
  <si>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</si>
  <si>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</si>
  <si>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</si>
  <si>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</si>
  <si>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</si>
  <si>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</si>
  <si>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</si>
  <si>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</si>
  <si>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</si>
  <si>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</si>
  <si>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</si>
  <si>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</si>
  <si>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</si>
  <si>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</si>
  <si>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</si>
  <si>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</si>
  <si>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</si>
  <si>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</si>
  <si>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</si>
  <si>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</si>
  <si>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</si>
  <si>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</si>
  <si>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</si>
  <si>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</si>
  <si>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</si>
  <si>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</si>
  <si>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</si>
  <si>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</si>
  <si>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</si>
  <si>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</si>
  <si>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</si>
  <si>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</si>
  <si>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</si>
  <si>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</si>
  <si>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</si>
  <si>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</si>
  <si>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</si>
  <si>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</si>
  <si>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</si>
  <si>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</si>
  <si>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</si>
  <si>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</si>
  <si>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</si>
  <si>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</si>
  <si>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</si>
  <si>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</si>
  <si>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</si>
  <si>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</si>
  <si>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</si>
  <si>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</si>
  <si>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</si>
  <si>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</si>
  <si>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</si>
  <si>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</si>
  <si>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</si>
  <si>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</si>
  <si>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</si>
  <si>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</si>
  <si>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</si>
  <si>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</si>
  <si>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</si>
  <si>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</si>
  <si>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</si>
  <si>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</si>
  <si>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</si>
  <si>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</si>
  <si>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</si>
  <si>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</si>
  <si>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</si>
  <si>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</si>
  <si>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</si>
  <si>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</si>
  <si>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</si>
  <si>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</si>
  <si>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</si>
  <si>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</si>
  <si>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</si>
  <si>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</si>
  <si>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</si>
  <si>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</si>
  <si>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</si>
  <si>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</si>
  <si>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</si>
  <si>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</si>
  <si>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</si>
  <si>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</si>
  <si>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</si>
  <si>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</si>
  <si>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</si>
  <si>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</si>
  <si>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</si>
  <si>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</si>
  <si>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</si>
  <si>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</si>
  <si>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</si>
  <si>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</si>
  <si>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</si>
  <si>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</si>
  <si>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</si>
  <si>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</si>
  <si>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</si>
  <si>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</si>
  <si>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</si>
  <si>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</si>
  <si>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</si>
  <si>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</si>
  <si>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</si>
  <si>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</si>
  <si>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</si>
  <si>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</si>
  <si>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</si>
  <si>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</si>
  <si>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</si>
  <si>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</si>
  <si>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</si>
  <si>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</si>
  <si>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</si>
  <si>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</si>
  <si>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</si>
  <si>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</si>
  <si>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</si>
  <si>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</si>
  <si>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</si>
  <si>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</si>
  <si>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</si>
  <si>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</si>
  <si>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</si>
  <si>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</si>
  <si>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</si>
  <si>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</si>
  <si>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</si>
  <si>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</si>
  <si>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</si>
  <si>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</si>
  <si>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</si>
  <si>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</si>
  <si>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</si>
  <si>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</si>
  <si>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</si>
  <si>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</si>
  <si>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</si>
  <si>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</si>
  <si>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</si>
  <si>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</si>
  <si>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</si>
  <si>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</si>
  <si>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</si>
  <si>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</si>
  <si>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</si>
  <si>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</si>
  <si>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</si>
  <si>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</si>
  <si>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</si>
  <si>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</si>
  <si>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</si>
  <si>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</si>
  <si>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</si>
  <si>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</si>
  <si>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</si>
  <si>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</si>
  <si>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</si>
  <si>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</si>
  <si>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</si>
  <si>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</si>
  <si>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</si>
  <si>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</si>
  <si>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</si>
  <si>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</si>
  <si>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</si>
  <si>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</si>
  <si>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</si>
  <si>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</si>
  <si>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</si>
  <si>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</si>
  <si>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</si>
  <si>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</si>
  <si>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</si>
  <si>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</si>
  <si>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</si>
  <si>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</si>
  <si>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</si>
  <si>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</si>
  <si>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</si>
  <si>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</si>
  <si>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</si>
  <si>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</si>
  <si>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</si>
  <si>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</si>
  <si>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</si>
  <si>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</si>
  <si>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</si>
  <si>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</si>
  <si>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</si>
  <si>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</si>
  <si>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</si>
  <si>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</si>
  <si>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</si>
  <si>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</si>
  <si>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</si>
  <si>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</si>
  <si>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</si>
  <si>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</si>
  <si>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</si>
  <si>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</si>
  <si>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</si>
  <si>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</si>
  <si>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</si>
  <si>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</si>
  <si>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</si>
  <si>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</si>
  <si>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</si>
  <si>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</si>
  <si>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</si>
  <si>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</si>
  <si>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</si>
  <si>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</si>
  <si>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</si>
  <si>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</si>
  <si>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</si>
  <si>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</si>
  <si>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</si>
  <si>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</si>
  <si>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</si>
  <si>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</si>
  <si>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</si>
  <si>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</si>
  <si>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</si>
  <si>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</si>
  <si>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</si>
  <si>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</si>
  <si>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</si>
  <si>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</si>
  <si>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</si>
  <si>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</si>
  <si>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</si>
  <si>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</si>
  <si>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</si>
  <si>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</si>
  <si>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</si>
  <si>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</si>
  <si>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</si>
  <si>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</si>
  <si>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</si>
  <si>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</si>
  <si>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</si>
  <si>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</si>
  <si>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</si>
  <si>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</si>
  <si>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</si>
  <si>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</si>
  <si>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</si>
  <si>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</si>
  <si>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</si>
  <si>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</si>
  <si>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</si>
  <si>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</si>
  <si>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</si>
  <si>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</si>
  <si>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</si>
  <si>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</si>
  <si>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</si>
  <si>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</si>
  <si>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</si>
  <si>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</si>
  <si>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</si>
  <si>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</si>
  <si>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</si>
  <si>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</si>
  <si>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</si>
  <si>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</si>
  <si>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</si>
  <si>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</si>
  <si>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</si>
  <si>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</si>
  <si>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</si>
  <si>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</si>
  <si>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</si>
  <si>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</si>
  <si>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</si>
  <si>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</si>
  <si>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</si>
  <si>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</si>
  <si>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</si>
  <si>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</si>
  <si>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</si>
  <si>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</si>
  <si>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</si>
  <si>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</si>
  <si>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</si>
  <si>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</si>
  <si>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</si>
  <si>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</si>
  <si>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</si>
  <si>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</si>
  <si>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</si>
  <si>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</si>
  <si>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</si>
  <si>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</si>
  <si>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</si>
  <si>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</si>
  <si>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</si>
  <si>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</si>
  <si>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</si>
  <si>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</si>
  <si>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</si>
  <si>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</si>
  <si>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</si>
  <si>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</si>
  <si>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</si>
  <si>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</si>
  <si>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</si>
  <si>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</si>
  <si>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</si>
  <si>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</si>
  <si>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</si>
  <si>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</si>
  <si>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</si>
  <si>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</si>
  <si>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</si>
  <si>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</si>
  <si>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</si>
  <si>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</si>
  <si>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</si>
  <si>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</si>
  <si>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</si>
  <si>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</si>
  <si>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</si>
  <si>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</si>
  <si>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</si>
  <si>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</si>
  <si>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</si>
  <si>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</si>
  <si>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</si>
  <si>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</si>
  <si>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</si>
  <si>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</si>
  <si>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</si>
  <si>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</si>
  <si>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</si>
  <si>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</si>
  <si>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</si>
  <si>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</si>
  <si>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</si>
  <si>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</si>
  <si>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</si>
  <si>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</si>
  <si>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</si>
  <si>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</si>
  <si>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</si>
  <si>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</si>
  <si>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</si>
  <si>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</si>
  <si>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</si>
  <si>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</si>
  <si>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</si>
  <si>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</si>
  <si>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</si>
  <si>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</si>
  <si>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</si>
  <si>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</si>
  <si>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</si>
  <si>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</si>
  <si>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</si>
  <si>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</si>
  <si>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</si>
  <si>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</si>
  <si>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</si>
  <si>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</si>
  <si>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</si>
  <si>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</si>
  <si>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</si>
  <si>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</si>
  <si>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</si>
  <si>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</si>
  <si>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</si>
  <si>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</si>
  <si>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</si>
  <si>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</si>
  <si>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</si>
  <si>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</si>
  <si>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</si>
  <si>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</si>
  <si>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</si>
  <si>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</si>
  <si>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</si>
  <si>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</si>
  <si>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</si>
  <si>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</si>
  <si>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</si>
  <si>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</si>
  <si>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</si>
  <si>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</si>
  <si>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</si>
  <si>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</si>
  <si>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</si>
  <si>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</si>
  <si>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</si>
  <si>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</si>
  <si>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</si>
  <si>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</si>
  <si>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</si>
  <si>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</si>
  <si>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</si>
  <si>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</si>
  <si>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</si>
  <si>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</si>
  <si>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</si>
  <si>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</si>
  <si>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</si>
  <si>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</si>
  <si>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</si>
  <si>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</si>
  <si>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</si>
  <si>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</si>
  <si>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</si>
  <si>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</si>
  <si>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</si>
  <si>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</si>
  <si>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</si>
  <si>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</si>
  <si>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</si>
  <si>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</si>
  <si>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</si>
  <si>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</si>
  <si>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</si>
  <si>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</si>
  <si>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</si>
  <si>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</si>
  <si>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</si>
  <si>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</si>
  <si>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</si>
  <si>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</si>
  <si>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</si>
  <si>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</si>
  <si>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</si>
  <si>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</si>
  <si>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</si>
  <si>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</si>
  <si>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</si>
  <si>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</si>
  <si>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</si>
  <si>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</si>
  <si>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</si>
  <si>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</si>
  <si>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</si>
  <si>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</si>
  <si>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</si>
  <si>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</si>
  <si>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</si>
  <si>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</si>
  <si>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</si>
  <si>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</si>
  <si>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</si>
  <si>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</si>
  <si>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</si>
  <si>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</si>
  <si>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</si>
  <si>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</si>
  <si>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</si>
  <si>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</si>
  <si>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</si>
  <si>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</si>
  <si>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</si>
  <si>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</si>
  <si>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</si>
  <si>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</si>
  <si>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</si>
  <si>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</si>
  <si>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</si>
  <si>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</si>
  <si>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</si>
  <si>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</si>
  <si>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</si>
  <si>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</si>
  <si>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</si>
  <si>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</si>
  <si>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</si>
  <si>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</si>
  <si>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</si>
  <si>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</si>
  <si>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</si>
  <si>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</si>
  <si>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</si>
  <si>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</si>
  <si>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</si>
  <si>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</si>
  <si>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</si>
  <si>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</si>
  <si>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</si>
  <si>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</si>
  <si>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</si>
  <si>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</si>
  <si>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</si>
  <si>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</si>
  <si>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</si>
  <si>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</si>
  <si>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</si>
  <si>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</si>
  <si>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</si>
  <si>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</si>
  <si>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</si>
  <si>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</si>
  <si>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</si>
  <si>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</si>
  <si>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</si>
  <si>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</si>
  <si>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</si>
  <si>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</si>
  <si>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</si>
  <si>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</si>
  <si>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</si>
  <si>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</si>
  <si>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</si>
  <si>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</si>
  <si>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</si>
  <si>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</si>
  <si>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</si>
  <si>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</si>
  <si>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</si>
  <si>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</si>
  <si>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</si>
  <si>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</si>
  <si>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</si>
  <si>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</si>
  <si>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</si>
  <si>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</si>
  <si>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</si>
  <si>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</si>
  <si>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</si>
  <si>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</si>
  <si>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</si>
  <si>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</si>
  <si>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</si>
  <si>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</si>
  <si>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</si>
  <si>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</si>
  <si>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</si>
  <si>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</si>
  <si>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</si>
  <si>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</si>
  <si>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</si>
  <si>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</si>
  <si>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</si>
  <si>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</si>
  <si>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</si>
  <si>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</si>
  <si>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</si>
  <si>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</si>
  <si>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</si>
  <si>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</si>
  <si>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</si>
  <si>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</si>
  <si>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</si>
  <si>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</si>
  <si>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</si>
  <si>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</si>
  <si>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</si>
  <si>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</si>
  <si>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</si>
  <si>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</si>
  <si>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</si>
  <si>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</si>
  <si>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</si>
  <si>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</si>
  <si>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</si>
  <si>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</si>
  <si>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</si>
  <si>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</si>
  <si>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</si>
  <si>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</si>
  <si>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</si>
  <si>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</si>
  <si>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</si>
  <si>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</si>
  <si>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</si>
  <si>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</si>
  <si>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</si>
  <si>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</si>
  <si>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</si>
  <si>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</si>
  <si>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</si>
  <si>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</si>
  <si>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</si>
  <si>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</si>
  <si>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</si>
  <si>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</si>
  <si>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</si>
  <si>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</si>
  <si>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</si>
  <si>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</si>
  <si>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</si>
  <si>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</si>
  <si>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</si>
  <si>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</si>
  <si>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</si>
  <si>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</si>
  <si>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</si>
  <si>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</si>
  <si>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</si>
  <si>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</si>
  <si>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</si>
  <si>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</si>
  <si>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</si>
  <si>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</si>
  <si>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</si>
  <si>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</si>
  <si>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</si>
  <si>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</si>
  <si>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</si>
  <si>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</si>
  <si>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</si>
  <si>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</si>
  <si>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</si>
  <si>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</si>
  <si>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</si>
  <si>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</si>
  <si>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</si>
  <si>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</si>
  <si>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</si>
  <si>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</si>
  <si>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</si>
  <si>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</si>
  <si>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</si>
  <si>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</si>
  <si>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</si>
  <si>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</si>
  <si>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</si>
  <si>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</si>
  <si>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</si>
  <si>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</si>
  <si>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</si>
  <si>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</si>
  <si>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</si>
  <si>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</si>
  <si>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</si>
  <si>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</si>
  <si>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</si>
  <si>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</si>
  <si>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</si>
  <si>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</si>
  <si>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</si>
  <si>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</si>
  <si>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</si>
  <si>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</si>
  <si>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</si>
  <si>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</si>
  <si>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</si>
  <si>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</si>
  <si>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</si>
  <si>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</si>
  <si>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</si>
  <si>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</si>
  <si>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</si>
  <si>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</si>
  <si>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</si>
  <si>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</si>
  <si>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</si>
  <si>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</si>
  <si>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</si>
  <si>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</si>
  <si>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</si>
  <si>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</si>
  <si>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</si>
  <si>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</si>
  <si>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</si>
  <si>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</si>
  <si>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</si>
  <si>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</si>
  <si>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</si>
  <si>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</si>
  <si>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</si>
  <si>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</si>
  <si>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</si>
  <si>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</si>
  <si>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</si>
  <si>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</si>
  <si>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</si>
  <si>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</si>
  <si>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</si>
  <si>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</si>
  <si>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</si>
  <si>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</si>
  <si>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</si>
  <si>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</si>
  <si>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</si>
  <si>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</si>
  <si>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</si>
  <si>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</si>
  <si>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</si>
  <si>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</si>
  <si>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</si>
  <si>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</si>
  <si>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</si>
  <si>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</si>
  <si>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</si>
  <si>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</si>
  <si>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</si>
  <si>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</si>
  <si>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</si>
  <si>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</si>
  <si>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</si>
  <si>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</si>
  <si>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</si>
  <si>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</si>
  <si>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</si>
  <si>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</si>
  <si>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</si>
  <si>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</si>
  <si>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</si>
  <si>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</si>
  <si>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</si>
  <si>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</si>
  <si>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</si>
  <si>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</si>
  <si>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</si>
  <si>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</si>
  <si>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</si>
  <si>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</si>
  <si>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</si>
  <si>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</si>
  <si>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</si>
  <si>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</si>
  <si>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</si>
  <si>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</si>
  <si>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</si>
  <si>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</si>
  <si>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</si>
  <si>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</si>
  <si>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</si>
  <si>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</si>
  <si>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</si>
  <si>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</si>
  <si>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</si>
  <si>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</si>
  <si>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</si>
  <si>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</si>
  <si>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</si>
  <si>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</si>
  <si>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</si>
  <si>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</si>
  <si>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</si>
  <si>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</si>
  <si>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</si>
  <si>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</si>
  <si>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</si>
  <si>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</si>
  <si>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</si>
  <si>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</si>
  <si>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</si>
  <si>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</si>
  <si>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</si>
  <si>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</si>
  <si>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</si>
  <si>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</si>
  <si>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</si>
  <si>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</si>
  <si>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</si>
  <si>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</si>
  <si>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</si>
  <si>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</si>
  <si>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</si>
  <si>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</si>
  <si>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</si>
  <si>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</si>
  <si>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</si>
  <si>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</si>
  <si>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</si>
  <si>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</si>
  <si>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</si>
  <si>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</si>
  <si>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</si>
  <si>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</si>
  <si>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</si>
  <si>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</si>
  <si>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</si>
  <si>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</si>
  <si>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</si>
  <si>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</si>
  <si>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</si>
  <si>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</si>
  <si>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</si>
  <si>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</si>
  <si>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</si>
  <si>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</si>
  <si>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</si>
  <si>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</si>
  <si>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</si>
  <si>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</si>
  <si>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</si>
  <si>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</si>
  <si>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</si>
  <si>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</si>
  <si>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</si>
  <si>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</si>
  <si>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</si>
  <si>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</si>
  <si>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</si>
  <si>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</si>
  <si>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</si>
  <si>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</si>
  <si>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</si>
  <si>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</si>
  <si>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</si>
  <si>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</si>
  <si>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</si>
  <si>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</si>
  <si>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</si>
  <si>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</si>
  <si>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</si>
  <si>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</si>
  <si>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</si>
  <si>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</si>
  <si>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</si>
  <si>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</si>
  <si>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</si>
  <si>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</si>
  <si>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</si>
  <si>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</si>
  <si>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</si>
  <si>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</si>
  <si>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</si>
  <si>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</si>
  <si>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</si>
  <si>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</si>
  <si>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</si>
  <si>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</si>
  <si>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</si>
  <si>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</si>
  <si>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</si>
  <si>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</si>
  <si>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</si>
  <si>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</si>
  <si>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</si>
  <si>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</si>
  <si>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</si>
  <si>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</si>
  <si>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</si>
  <si>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</si>
  <si>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</si>
  <si>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</si>
  <si>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</si>
  <si>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</si>
  <si>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</si>
  <si>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</si>
  <si>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</si>
  <si>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</si>
  <si>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</si>
  <si>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</si>
  <si>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</si>
  <si>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</si>
  <si>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</si>
  <si>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</si>
  <si>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</si>
  <si>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</si>
  <si>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</si>
  <si>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</si>
  <si>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</si>
  <si>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</si>
  <si>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</si>
  <si>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</si>
  <si>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</si>
  <si>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</si>
  <si>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</si>
  <si>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</si>
  <si>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</si>
  <si>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</si>
  <si>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</si>
  <si>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</si>
  <si>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</si>
  <si>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</si>
  <si>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</si>
  <si>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</si>
  <si>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</si>
  <si>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</si>
  <si>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</si>
  <si>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</si>
  <si>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</si>
  <si>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</si>
  <si>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</si>
  <si>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</si>
  <si>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</si>
  <si>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</si>
  <si>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</si>
  <si>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</si>
  <si>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</si>
  <si>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</si>
  <si>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</si>
  <si>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</si>
  <si>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</si>
  <si>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</si>
  <si>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</si>
  <si>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</si>
  <si>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</si>
  <si>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</si>
  <si>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</si>
  <si>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</si>
  <si>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</si>
  <si>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</si>
  <si>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</si>
  <si>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</si>
  <si>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</si>
  <si>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</si>
  <si>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</si>
  <si>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</si>
  <si>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</si>
  <si>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</si>
  <si>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</si>
  <si>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</si>
  <si>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</si>
  <si>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</si>
  <si>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</si>
  <si>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</si>
  <si>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</si>
  <si>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</si>
  <si>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</si>
  <si>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</si>
  <si>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</si>
  <si>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</si>
  <si>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</si>
  <si>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</si>
  <si>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</si>
  <si>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</si>
  <si>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</si>
  <si>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</si>
  <si>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</si>
  <si>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</si>
  <si>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</si>
  <si>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</si>
  <si>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</si>
  <si>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</si>
  <si>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</si>
  <si>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</si>
  <si>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</si>
  <si>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</si>
  <si>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</si>
  <si>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</si>
  <si>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</si>
  <si>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</si>
  <si>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</si>
  <si>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</si>
  <si>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</si>
  <si>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</si>
  <si>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</si>
  <si>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</si>
  <si>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</si>
  <si>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</si>
  <si>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</si>
  <si>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</si>
  <si>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</si>
  <si>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</si>
  <si>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</si>
  <si>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</si>
  <si>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</si>
  <si>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</si>
  <si>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</si>
  <si>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</si>
  <si>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</si>
  <si>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</si>
  <si>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</si>
  <si>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</si>
  <si>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</si>
  <si>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</si>
  <si>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</si>
  <si>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</si>
  <si>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</si>
  <si>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</si>
  <si>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</si>
  <si>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</si>
  <si>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</si>
  <si>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</si>
  <si>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</si>
  <si>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</si>
  <si>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</si>
  <si>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</si>
  <si>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</si>
  <si>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</si>
  <si>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</si>
  <si>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</si>
  <si>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</si>
  <si>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</si>
  <si>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</si>
  <si>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</si>
  <si>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</si>
  <si>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</si>
  <si>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</si>
  <si>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</si>
  <si>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</si>
  <si>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</si>
  <si>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</si>
  <si>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</si>
  <si>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</si>
  <si>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</si>
  <si>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</si>
  <si>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</si>
  <si>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</si>
  <si>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</si>
  <si>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</si>
  <si>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</si>
  <si>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</si>
  <si>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</si>
  <si>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</si>
  <si>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</si>
  <si>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</si>
  <si>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</si>
  <si>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</si>
  <si>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</si>
  <si>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</si>
  <si>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</si>
  <si>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</si>
  <si>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</si>
  <si>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</si>
  <si>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</si>
  <si>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</si>
  <si>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</si>
  <si>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</si>
  <si>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</si>
  <si>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</si>
  <si>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</si>
  <si>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</si>
  <si>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</si>
  <si>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</si>
  <si>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</si>
  <si>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</si>
  <si>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</si>
  <si>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</si>
  <si>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</si>
  <si>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</si>
  <si>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</si>
  <si>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</si>
  <si>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</si>
  <si>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</si>
  <si>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</si>
  <si>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</si>
  <si>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</si>
  <si>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</si>
  <si>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</si>
  <si>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</si>
  <si>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</si>
  <si>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</si>
  <si>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</si>
  <si>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</si>
  <si>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</si>
  <si>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</si>
  <si>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</si>
  <si>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</si>
  <si>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</si>
  <si>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</si>
  <si>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</si>
  <si>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</si>
  <si>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</si>
  <si>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</si>
  <si>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</si>
  <si>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</si>
  <si>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</si>
  <si>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</si>
  <si>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</si>
  <si>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</si>
  <si>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</si>
  <si>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</si>
  <si>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</si>
  <si>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</si>
  <si>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</si>
  <si>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</si>
  <si>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</si>
  <si>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</si>
  <si>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</si>
  <si>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</si>
  <si>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</si>
  <si>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</si>
  <si>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</si>
  <si>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</si>
  <si>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</si>
  <si>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</si>
  <si>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</si>
  <si>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</si>
  <si>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</si>
  <si>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</si>
  <si>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</si>
  <si>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</si>
  <si>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</si>
  <si>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</si>
  <si>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</si>
  <si>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</si>
  <si>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</si>
  <si>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</si>
  <si>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</si>
  <si>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</si>
  <si>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</si>
  <si>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</si>
  <si>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</si>
  <si>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</si>
  <si>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</si>
  <si>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</si>
  <si>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</si>
  <si>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</si>
  <si>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</si>
  <si>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</si>
  <si>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</si>
  <si>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</si>
  <si>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</si>
  <si>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</si>
  <si>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</si>
  <si>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</si>
  <si>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</si>
  <si>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</si>
  <si>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</si>
  <si>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</si>
  <si>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</si>
  <si>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</si>
  <si>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</si>
  <si>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</si>
  <si>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</si>
  <si>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</si>
  <si>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</si>
  <si>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</si>
  <si>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</si>
  <si>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</si>
  <si>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</si>
  <si>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</si>
  <si>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</si>
  <si>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</si>
  <si>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</si>
  <si>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</si>
  <si>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</si>
  <si>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</si>
  <si>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</si>
  <si>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</si>
  <si>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</si>
  <si>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</si>
  <si>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</si>
  <si>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</si>
  <si>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</si>
  <si>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</si>
  <si>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</si>
  <si>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</si>
  <si>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</si>
  <si>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</si>
  <si>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</si>
  <si>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</si>
  <si>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</si>
  <si>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</si>
  <si>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</si>
  <si>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</si>
  <si>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</si>
  <si>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</si>
  <si>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</si>
  <si>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</si>
  <si>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</si>
  <si>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</si>
  <si>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</si>
  <si>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</si>
  <si>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</si>
  <si>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</si>
  <si>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</si>
  <si>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</si>
  <si>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</si>
  <si>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</si>
  <si>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</si>
  <si>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</si>
  <si>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</si>
  <si>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</si>
  <si>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</si>
  <si>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</si>
  <si>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</si>
  <si>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</si>
  <si>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</si>
  <si>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</si>
  <si>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</si>
  <si>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</si>
  <si>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</si>
  <si>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</si>
  <si>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</si>
  <si>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</si>
  <si>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</si>
  <si>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</si>
  <si>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</si>
  <si>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</si>
  <si>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</si>
  <si>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</si>
  <si>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</si>
  <si>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</si>
  <si>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</si>
  <si>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</si>
  <si>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</si>
  <si>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</si>
  <si>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</si>
  <si>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</si>
  <si>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</si>
  <si>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</si>
  <si>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</si>
  <si>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</si>
  <si>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</si>
  <si>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</si>
  <si>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</si>
  <si>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</si>
  <si>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</si>
  <si>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</si>
  <si>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</si>
  <si>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</si>
  <si>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</si>
  <si>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</si>
  <si>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</si>
  <si>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</si>
  <si>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</si>
  <si>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</si>
  <si>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</si>
  <si>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</si>
  <si>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</si>
  <si>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</si>
  <si>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</si>
  <si>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</si>
  <si>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</si>
  <si>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</si>
  <si>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</si>
  <si>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</si>
  <si>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</si>
  <si>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</si>
  <si>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</si>
  <si>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</si>
  <si>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</si>
  <si>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</si>
  <si>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</si>
  <si>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</si>
  <si>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</si>
  <si>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</si>
  <si>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</si>
  <si>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</si>
  <si>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</si>
  <si>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</si>
  <si>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</si>
  <si>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</si>
  <si>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</si>
  <si>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</si>
  <si>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</si>
  <si>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</si>
  <si>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</si>
  <si>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</si>
  <si>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</si>
  <si>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</si>
  <si>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</si>
  <si>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</si>
  <si>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</si>
  <si>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</si>
  <si>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</si>
  <si>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</si>
  <si>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</si>
  <si>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</si>
  <si>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</si>
  <si>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</si>
  <si>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</si>
  <si>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</si>
  <si>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</si>
  <si>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</si>
  <si>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</si>
  <si>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</si>
  <si>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</si>
  <si>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</si>
  <si>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</si>
  <si>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</si>
  <si>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</si>
  <si>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</si>
  <si>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</si>
  <si>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</si>
  <si>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</si>
  <si>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</si>
  <si>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</si>
  <si>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</si>
  <si>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</si>
  <si>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</si>
  <si>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</si>
  <si>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</si>
  <si>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</si>
  <si>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</si>
  <si>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</si>
  <si>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</si>
  <si>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</si>
  <si>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</si>
  <si>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</si>
  <si>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</si>
  <si>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</si>
  <si>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</si>
  <si>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</si>
  <si>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</si>
  <si>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</si>
  <si>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</si>
  <si>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</si>
  <si>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</si>
  <si>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</si>
  <si>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</si>
  <si>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</si>
  <si>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</si>
  <si>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</si>
  <si>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</si>
  <si>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</si>
  <si>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</si>
  <si>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</si>
  <si>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</si>
  <si>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</si>
  <si>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</si>
  <si>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</si>
  <si>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</si>
  <si>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</si>
  <si>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</si>
  <si>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</si>
  <si>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</si>
  <si>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</si>
  <si>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</si>
  <si>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</si>
  <si>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</si>
  <si>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</si>
  <si>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</si>
  <si>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</si>
  <si>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</si>
  <si>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</si>
  <si>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</si>
  <si>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</si>
  <si>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</si>
  <si>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</si>
  <si>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</si>
  <si>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</si>
  <si>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</si>
  <si>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</si>
  <si>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</si>
  <si>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</si>
  <si>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</si>
  <si>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</si>
  <si>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</si>
  <si>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</si>
  <si>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</si>
  <si>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</si>
  <si>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</si>
  <si>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</si>
  <si>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</si>
  <si>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</si>
  <si>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</si>
  <si>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</si>
  <si>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</si>
  <si>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</si>
  <si>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</si>
  <si>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</si>
  <si>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</si>
  <si>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</si>
  <si>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</si>
  <si>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</si>
  <si>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</si>
  <si>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</si>
  <si>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</si>
  <si>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</si>
  <si>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</si>
  <si>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</si>
  <si>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</si>
  <si>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</si>
  <si>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</si>
  <si>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</si>
  <si>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</si>
  <si>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</si>
  <si>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</si>
  <si>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</si>
  <si>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</si>
  <si>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</si>
  <si>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</si>
  <si>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</si>
  <si>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</si>
  <si>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</si>
  <si>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</si>
  <si>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</si>
  <si>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</si>
  <si>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</si>
  <si>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</si>
  <si>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</si>
  <si>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</si>
  <si>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</si>
  <si>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</si>
  <si>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</si>
  <si>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</si>
  <si>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</si>
  <si>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</si>
  <si>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</si>
  <si>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</si>
  <si>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</si>
  <si>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</si>
  <si>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</si>
  <si>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</si>
  <si>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</si>
  <si>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</si>
  <si>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</si>
  <si>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</si>
  <si>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</si>
  <si>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</si>
  <si>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</si>
  <si>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</si>
  <si>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</si>
  <si>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</si>
  <si>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</si>
  <si>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</si>
  <si>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</si>
  <si>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</si>
  <si>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</si>
  <si>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</si>
  <si>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</si>
  <si>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</si>
  <si>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</si>
  <si>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</si>
  <si>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</si>
  <si>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</si>
  <si>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</si>
  <si>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</si>
  <si>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</si>
  <si>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</si>
  <si>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</si>
  <si>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</si>
  <si>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</si>
  <si>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</si>
  <si>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</si>
  <si>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</si>
  <si>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</si>
  <si>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</si>
  <si>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</si>
  <si>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</si>
  <si>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</si>
  <si>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</si>
  <si>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</si>
  <si>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</si>
  <si>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</si>
  <si>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</si>
  <si>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</si>
  <si>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</si>
  <si>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</si>
  <si>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</si>
  <si>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</si>
  <si>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</si>
  <si>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</si>
  <si>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</si>
  <si>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</si>
  <si>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</si>
  <si>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</si>
  <si>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</si>
  <si>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</si>
  <si>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</si>
  <si>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</si>
  <si>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</si>
  <si>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</si>
  <si>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</si>
  <si>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</si>
  <si>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</si>
  <si>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</si>
  <si>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</si>
  <si>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</si>
  <si>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</si>
  <si>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</si>
  <si>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</si>
  <si>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</si>
  <si>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</si>
  <si>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</si>
  <si>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</si>
  <si>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</si>
  <si>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</si>
  <si>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</si>
  <si>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</si>
  <si>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</si>
  <si>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</si>
  <si>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</si>
  <si>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</si>
  <si>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</si>
  <si>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</si>
  <si>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</si>
  <si>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</si>
  <si>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</si>
  <si>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</si>
  <si>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</si>
  <si>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</si>
  <si>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</si>
  <si>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</si>
  <si>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</si>
  <si>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</si>
  <si>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</si>
  <si>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</si>
  <si>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</si>
  <si>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</si>
  <si>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</si>
  <si>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</si>
  <si>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</si>
  <si>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</si>
  <si>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</si>
  <si>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</si>
  <si>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</si>
  <si>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</si>
  <si>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</si>
  <si>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</si>
  <si>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</si>
  <si>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</si>
  <si>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</si>
  <si>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</si>
  <si>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</si>
  <si>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</si>
  <si>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</si>
  <si>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</si>
  <si>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</si>
  <si>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</si>
  <si>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</si>
  <si>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</si>
  <si>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</si>
  <si>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</si>
  <si>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</si>
  <si>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</si>
  <si>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</si>
  <si>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</si>
  <si>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</si>
  <si>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</si>
  <si>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</si>
  <si>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</si>
  <si>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</si>
  <si>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</si>
  <si>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</si>
  <si>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</si>
  <si>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</si>
  <si>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</si>
  <si>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</si>
  <si>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</si>
  <si>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</si>
  <si>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</si>
  <si>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</si>
  <si>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</si>
  <si>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</si>
  <si>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</si>
  <si>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</si>
  <si>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</si>
  <si>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</si>
  <si>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</si>
  <si>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</si>
  <si>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</si>
  <si>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</si>
  <si>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</si>
  <si>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</si>
  <si>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</si>
  <si>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</si>
  <si>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</si>
  <si>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</si>
  <si>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</si>
  <si>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</si>
  <si>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</si>
  <si>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</si>
  <si>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</si>
  <si>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</si>
  <si>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</si>
  <si>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</si>
  <si>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</si>
  <si>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</si>
  <si>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</si>
  <si>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</si>
  <si>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</si>
  <si>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</si>
  <si>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</si>
  <si>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</si>
  <si>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</si>
  <si>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</si>
  <si>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</si>
  <si>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</si>
  <si>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</si>
  <si>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</si>
  <si>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</si>
  <si>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</si>
  <si>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</si>
  <si>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</si>
  <si>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</si>
  <si>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</si>
  <si>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</si>
  <si>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</si>
  <si>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</si>
  <si>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</si>
  <si>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</si>
  <si>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</si>
  <si>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</si>
  <si>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</si>
  <si>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</si>
  <si>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</si>
  <si>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</si>
  <si>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</si>
  <si>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</si>
  <si>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</si>
  <si>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</si>
  <si>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</si>
  <si>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</si>
  <si>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</si>
  <si>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</si>
  <si>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</si>
  <si>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</si>
  <si>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</si>
  <si>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</si>
  <si>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</si>
  <si>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</si>
  <si>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</si>
  <si>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</si>
  <si>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</si>
  <si>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</si>
  <si>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</si>
  <si>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</si>
  <si>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</si>
  <si>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</si>
  <si>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</si>
  <si>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</si>
  <si>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</si>
  <si>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</si>
  <si>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</si>
  <si>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</si>
  <si>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</si>
  <si>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</si>
  <si>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</si>
  <si>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</si>
  <si>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</si>
  <si>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</si>
  <si>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</si>
  <si>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</si>
  <si>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</si>
  <si>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</si>
  <si>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</si>
  <si>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</si>
  <si>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</si>
  <si>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</si>
  <si>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</si>
  <si>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</si>
  <si>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</si>
  <si>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</si>
  <si>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</si>
  <si>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</si>
  <si>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</si>
  <si>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</si>
  <si>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</si>
  <si>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</si>
  <si>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</si>
  <si>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</si>
  <si>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</si>
  <si>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</si>
  <si>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</si>
  <si>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</si>
  <si>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</si>
  <si>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</si>
  <si>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</si>
  <si>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</si>
  <si>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</si>
  <si>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</si>
  <si>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</si>
  <si>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</si>
  <si>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</si>
  <si>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</si>
  <si>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</si>
  <si>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</si>
  <si>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</si>
  <si>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</si>
  <si>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</si>
  <si>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</si>
  <si>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</si>
  <si>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</si>
  <si>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</si>
  <si>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</si>
  <si>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</si>
  <si>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</si>
  <si>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</si>
  <si>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</si>
  <si>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</si>
  <si>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</si>
  <si>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</si>
  <si>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</si>
  <si>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</si>
  <si>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</si>
  <si>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</si>
  <si>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</si>
  <si>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</si>
  <si>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</si>
  <si>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</si>
  <si>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</si>
  <si>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</si>
  <si>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</si>
  <si>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</si>
  <si>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</si>
  <si>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</si>
  <si>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</si>
  <si>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</si>
  <si>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</si>
  <si>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</si>
  <si>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</si>
  <si>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</si>
  <si>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</si>
  <si>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</si>
  <si>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</si>
  <si>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</si>
  <si>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</si>
  <si>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</si>
  <si>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</si>
  <si>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</si>
  <si>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</si>
  <si>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</si>
  <si>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</si>
  <si>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</si>
  <si>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</si>
  <si>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</si>
  <si>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</si>
  <si>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</si>
  <si>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</si>
  <si>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</si>
  <si>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</si>
  <si>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</si>
  <si>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</si>
  <si>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</si>
  <si>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</si>
  <si>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</si>
  <si>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</si>
  <si>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</si>
  <si>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</si>
  <si>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</si>
  <si>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</si>
  <si>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</si>
  <si>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</si>
  <si>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</si>
  <si>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</si>
  <si>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</si>
  <si>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</si>
  <si>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</si>
  <si>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</si>
  <si>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</si>
  <si>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</si>
  <si>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</si>
  <si>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</si>
  <si>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</si>
  <si>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</si>
  <si>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</si>
  <si>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</si>
  <si>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</si>
  <si>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</si>
  <si>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</si>
  <si>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</si>
  <si>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</si>
  <si>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</si>
  <si>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</si>
  <si>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</si>
  <si>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</si>
  <si>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</si>
  <si>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</si>
  <si>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</si>
  <si>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</si>
  <si>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</si>
  <si>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</si>
  <si>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</si>
  <si>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</si>
  <si>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</si>
  <si>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</si>
  <si>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</si>
  <si>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</si>
  <si>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</si>
  <si>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</si>
  <si>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</si>
  <si>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</si>
  <si>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</si>
  <si>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</si>
  <si>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</si>
  <si>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</si>
  <si>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</si>
  <si>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</si>
  <si>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</si>
  <si>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</si>
  <si>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</si>
  <si>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</si>
  <si>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</si>
  <si>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</si>
  <si>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</si>
  <si>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</si>
  <si>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</si>
  <si>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</si>
  <si>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</si>
  <si>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</si>
  <si>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</si>
  <si>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</si>
  <si>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</si>
  <si>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</si>
  <si>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</si>
  <si>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</si>
  <si>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</si>
  <si>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</si>
  <si>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</si>
  <si>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</si>
  <si>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</si>
  <si>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</si>
  <si>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</si>
  <si>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</si>
  <si>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</si>
  <si>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</si>
  <si>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</si>
  <si>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</si>
  <si>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</si>
  <si>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</si>
  <si>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</si>
  <si>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</si>
  <si>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</si>
  <si>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</si>
  <si>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</si>
  <si>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</si>
  <si>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</si>
  <si>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</si>
  <si>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</si>
  <si>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</si>
  <si>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</si>
  <si>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</si>
  <si>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</si>
  <si>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</si>
  <si>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</si>
  <si>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</si>
  <si>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</si>
  <si>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</si>
  <si>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</si>
  <si>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</si>
  <si>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</si>
  <si>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</si>
  <si>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</si>
  <si>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</si>
  <si>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</si>
  <si>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</si>
  <si>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</si>
  <si>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</si>
  <si>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</si>
  <si>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</si>
  <si>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</si>
  <si>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</si>
  <si>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</si>
  <si>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</si>
  <si>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</si>
  <si>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</si>
  <si>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</si>
  <si>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</si>
  <si>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</si>
  <si>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</si>
  <si>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</si>
  <si>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</si>
  <si>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</si>
  <si>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</si>
  <si>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</si>
  <si>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</si>
  <si>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</si>
  <si>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</si>
  <si>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</si>
  <si>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</si>
  <si>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</si>
  <si>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</si>
  <si>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</si>
  <si>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</si>
  <si>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</si>
  <si>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</si>
  <si>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</si>
  <si>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</si>
  <si>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</si>
  <si>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</si>
  <si>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</si>
  <si>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</si>
  <si>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</si>
  <si>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</si>
  <si>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</si>
  <si>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</si>
  <si>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</si>
  <si>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</si>
  <si>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</si>
  <si>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</si>
  <si>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</si>
  <si>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</si>
  <si>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</si>
  <si>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</si>
  <si>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</si>
  <si>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</si>
  <si>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</si>
  <si>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</si>
  <si>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</si>
  <si>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</si>
  <si>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</si>
  <si>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</si>
  <si>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</si>
  <si>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</si>
  <si>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</si>
  <si>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</si>
  <si>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</si>
  <si>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</si>
  <si>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</si>
  <si>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</si>
  <si>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</si>
  <si>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</si>
  <si>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</si>
  <si>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</si>
  <si>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</si>
  <si>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</si>
  <si>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</si>
  <si>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</si>
  <si>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</si>
  <si>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</si>
  <si>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</si>
  <si>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</si>
  <si>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</si>
  <si>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</si>
  <si>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</si>
  <si>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</si>
  <si>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</si>
  <si>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</si>
  <si>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</si>
  <si>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</si>
  <si>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</si>
  <si>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</si>
  <si>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</si>
  <si>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</si>
  <si>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</si>
  <si>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</si>
  <si>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</si>
  <si>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</si>
  <si>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</si>
  <si>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</si>
  <si>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</si>
  <si>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</si>
  <si>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</si>
  <si>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</si>
  <si>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</si>
  <si>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</si>
  <si>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</si>
  <si>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</si>
  <si>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</si>
  <si>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</si>
  <si>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</si>
  <si>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</si>
  <si>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</si>
  <si>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</si>
  <si>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</si>
  <si>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</si>
  <si>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</si>
  <si>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</si>
  <si>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</si>
  <si>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</si>
  <si>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</si>
  <si>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</si>
  <si>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</si>
  <si>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</si>
  <si>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</si>
  <si>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</si>
  <si>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</si>
  <si>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</si>
  <si>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</si>
  <si>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</si>
  <si>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</si>
  <si>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</si>
  <si>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</si>
  <si>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</si>
  <si>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</si>
  <si>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</si>
  <si>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</si>
  <si>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</si>
  <si>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</si>
  <si>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</si>
  <si>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</si>
  <si>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</si>
  <si>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</si>
  <si>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</si>
  <si>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</si>
  <si>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</si>
  <si>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</si>
  <si>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</si>
  <si>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</si>
  <si>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</si>
  <si>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</si>
  <si>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</si>
  <si>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</si>
  <si>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</si>
  <si>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</si>
  <si>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</si>
  <si>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</si>
  <si>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</si>
  <si>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</si>
  <si>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</si>
  <si>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</si>
  <si>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</si>
  <si>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</si>
  <si>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</si>
  <si>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</si>
  <si>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</si>
  <si>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</si>
  <si>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</si>
  <si>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</si>
  <si>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</si>
  <si>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</si>
  <si>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</si>
  <si>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</si>
  <si>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</si>
  <si>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</si>
  <si>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</si>
  <si>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</si>
  <si>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</si>
  <si>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</si>
  <si>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</si>
  <si>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</si>
  <si>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</si>
  <si>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</si>
  <si>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</si>
  <si>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</si>
  <si>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</si>
  <si>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</si>
  <si>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</si>
  <si>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</si>
  <si>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</si>
  <si>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</si>
  <si>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</si>
  <si>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</si>
  <si>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</si>
  <si>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</si>
  <si>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</si>
  <si>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</si>
  <si>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</si>
  <si>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</si>
  <si>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</si>
  <si>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</si>
  <si>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</si>
  <si>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</si>
  <si>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</si>
  <si>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</si>
  <si>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</si>
  <si>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</si>
  <si>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</si>
  <si>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</si>
  <si>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</si>
  <si>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</si>
  <si>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</si>
  <si>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</si>
  <si>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</si>
  <si>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</si>
  <si>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</si>
  <si>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</si>
  <si>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</si>
  <si>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</si>
  <si>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</si>
  <si>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</si>
  <si>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</si>
  <si>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</si>
  <si>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</si>
  <si>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</si>
  <si>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</si>
  <si>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</si>
  <si>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</si>
  <si>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</si>
  <si>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</si>
  <si>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</si>
  <si>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</si>
  <si>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</si>
  <si>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</si>
  <si>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</si>
  <si>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</si>
  <si>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</si>
  <si>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</si>
  <si>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</si>
  <si>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</si>
  <si>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</si>
  <si>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</si>
  <si>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</si>
  <si>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</si>
  <si>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</si>
  <si>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</si>
  <si>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</si>
  <si>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</si>
  <si>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</si>
  <si>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</si>
  <si>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</si>
  <si>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</si>
  <si>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</si>
  <si>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</si>
  <si>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</si>
  <si>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</si>
  <si>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</si>
  <si>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</si>
  <si>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</si>
  <si>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</si>
  <si>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</si>
  <si>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</si>
  <si>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</si>
  <si>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</si>
  <si>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</si>
  <si>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</si>
  <si>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</si>
  <si>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</si>
  <si>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</si>
  <si>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</si>
  <si>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</si>
  <si>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</si>
  <si>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</si>
  <si>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</si>
  <si>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</si>
  <si>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</si>
  <si>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</si>
  <si>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</si>
  <si>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</si>
  <si>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</si>
  <si>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</si>
  <si>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</si>
  <si>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</si>
  <si>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</si>
  <si>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</si>
  <si>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</si>
  <si>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</si>
  <si>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</si>
  <si>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</si>
  <si>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</si>
  <si>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</si>
  <si>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</si>
  <si>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</si>
  <si>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</si>
  <si>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</si>
  <si>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</si>
  <si>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</si>
  <si>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</si>
  <si>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</si>
  <si>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</si>
  <si>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</si>
  <si>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</si>
  <si>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</si>
  <si>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</si>
  <si>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</si>
  <si>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</si>
  <si>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</si>
  <si>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</si>
  <si>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</si>
  <si>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</si>
  <si>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</si>
  <si>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</si>
  <si>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</si>
  <si>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</si>
  <si>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</si>
  <si>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</si>
  <si>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</si>
  <si>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</si>
  <si>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</si>
  <si>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</si>
  <si>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</si>
  <si>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</si>
  <si>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</si>
  <si>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</si>
  <si>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</si>
  <si>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</si>
  <si>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</si>
  <si>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</si>
  <si>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</si>
  <si>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</si>
  <si>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</si>
  <si>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</si>
  <si>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</si>
  <si>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</si>
  <si>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</si>
  <si>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</si>
  <si>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</si>
  <si>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</si>
  <si>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</si>
  <si>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</si>
  <si>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</si>
  <si>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</si>
  <si>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</si>
  <si>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</si>
  <si>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</si>
  <si>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</si>
  <si>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</si>
  <si>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</si>
  <si>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</si>
  <si>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</si>
  <si>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</si>
  <si>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</si>
  <si>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</si>
  <si>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</si>
  <si>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</si>
  <si>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</si>
  <si>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</si>
  <si>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</si>
  <si>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</si>
  <si>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</si>
  <si>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</si>
  <si>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</si>
  <si>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</si>
  <si>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</si>
  <si>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</si>
  <si>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</si>
  <si>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</si>
  <si>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</si>
  <si>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</si>
  <si>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</si>
  <si>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</si>
  <si>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</si>
  <si>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</si>
  <si>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</si>
  <si>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</si>
  <si>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</si>
  <si>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</si>
  <si>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</si>
  <si>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</si>
  <si>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</si>
  <si>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</si>
  <si>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</si>
  <si>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</si>
  <si>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</si>
  <si>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</si>
  <si>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</si>
  <si>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</si>
  <si>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</si>
  <si>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</si>
  <si>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</si>
  <si>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</si>
  <si>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</si>
  <si>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</si>
  <si>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</si>
  <si>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</si>
  <si>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</si>
  <si>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</si>
  <si>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</si>
  <si>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</si>
  <si>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</si>
  <si>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</si>
  <si>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</si>
  <si>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</si>
  <si>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</si>
  <si>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</si>
  <si>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</si>
  <si>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</si>
  <si>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</si>
  <si>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</si>
  <si>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</si>
  <si>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</si>
  <si>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</si>
  <si>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</si>
  <si>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</si>
  <si>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</si>
  <si>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</si>
  <si>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</si>
  <si>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</si>
  <si>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</si>
  <si>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</si>
  <si>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</si>
  <si>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</si>
  <si>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</si>
  <si>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</si>
  <si>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</si>
  <si>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</si>
  <si>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</si>
  <si>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</si>
  <si>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</si>
  <si>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</si>
  <si>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</si>
  <si>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</si>
  <si>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</si>
  <si>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</si>
  <si>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</si>
  <si>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</si>
  <si>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</si>
  <si>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</si>
  <si>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</si>
  <si>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</si>
  <si>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</si>
  <si>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</si>
  <si>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</si>
  <si>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</si>
  <si>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</si>
  <si>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</si>
  <si>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</si>
  <si>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</si>
  <si>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</si>
  <si>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</si>
  <si>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</si>
  <si>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</si>
  <si>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</si>
  <si>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</si>
  <si>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</si>
  <si>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</si>
  <si>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</si>
  <si>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</si>
  <si>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</si>
  <si>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</si>
  <si>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</si>
  <si>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</si>
  <si>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</si>
  <si>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</si>
  <si>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</si>
  <si>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</si>
  <si>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</si>
  <si>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</si>
  <si>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</si>
  <si>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</si>
  <si>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</si>
  <si>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</si>
  <si>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</si>
  <si>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</si>
  <si>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</si>
  <si>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</si>
  <si>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</si>
  <si>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</si>
  <si>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</si>
  <si>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</si>
  <si>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</si>
  <si>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</si>
  <si>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</si>
  <si>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</si>
  <si>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</si>
  <si>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</si>
  <si>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</si>
  <si>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</si>
  <si>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</si>
  <si>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</si>
  <si>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</si>
  <si>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</si>
  <si>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</si>
  <si>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</si>
  <si>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</si>
  <si>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</si>
  <si>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</si>
  <si>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</si>
  <si>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</si>
  <si>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</si>
  <si>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</si>
  <si>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</si>
  <si>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</si>
  <si>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</si>
  <si>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</si>
  <si>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</si>
  <si>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</si>
  <si>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</si>
  <si>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</si>
  <si>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</si>
  <si>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</si>
  <si>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</si>
  <si>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</si>
  <si>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</si>
  <si>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</si>
  <si>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</si>
  <si>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</si>
  <si>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</si>
  <si>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</si>
  <si>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</si>
  <si>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</si>
  <si>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</si>
  <si>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</si>
  <si>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</si>
  <si>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</si>
  <si>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</si>
  <si>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</si>
  <si>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</si>
  <si>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</si>
  <si>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</si>
  <si>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</si>
  <si>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</si>
  <si>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</si>
  <si>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</si>
  <si>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</si>
  <si>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</si>
  <si>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</si>
  <si>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</si>
  <si>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</si>
  <si>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</si>
  <si>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</si>
  <si>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</si>
  <si>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</si>
  <si>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</si>
  <si>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</si>
  <si>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</si>
  <si>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</si>
  <si>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</si>
  <si>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</si>
  <si>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</si>
  <si>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</si>
  <si>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</si>
  <si>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</si>
  <si>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</si>
  <si>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</si>
  <si>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</si>
  <si>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</si>
  <si>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</si>
  <si>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</si>
  <si>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</si>
  <si>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</si>
  <si>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</si>
  <si>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</si>
  <si>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</si>
  <si>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</si>
  <si>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</si>
  <si>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</si>
  <si>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</si>
  <si>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</si>
  <si>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</si>
  <si>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</si>
  <si>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</si>
  <si>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</si>
  <si>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</si>
  <si>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</si>
  <si>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</si>
  <si>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</si>
  <si>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</si>
  <si>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</si>
  <si>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</si>
  <si>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</si>
  <si>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</si>
  <si>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</si>
  <si>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</si>
  <si>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</si>
  <si>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</si>
  <si>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</si>
  <si>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</si>
  <si>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</si>
  <si>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</si>
  <si>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</si>
  <si>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</si>
  <si>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</si>
  <si>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</si>
  <si>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</si>
  <si>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</si>
  <si>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</si>
  <si>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</si>
  <si>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</si>
  <si>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</si>
  <si>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</si>
  <si>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</si>
  <si>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</si>
  <si>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</si>
  <si>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</si>
  <si>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</si>
  <si>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</si>
  <si>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</si>
  <si>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</si>
  <si>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</si>
  <si>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</si>
  <si>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</si>
  <si>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</si>
  <si>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</si>
  <si>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</si>
  <si>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</si>
  <si>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</si>
  <si>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</si>
  <si>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</si>
  <si>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</si>
  <si>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</si>
  <si>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</si>
  <si>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</si>
  <si>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</si>
  <si>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</si>
  <si>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</si>
  <si>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</si>
  <si>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</si>
  <si>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</si>
  <si>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</si>
  <si>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</si>
  <si>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</si>
  <si>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</si>
  <si>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</si>
  <si>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</si>
  <si>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</si>
  <si>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</si>
  <si>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</si>
  <si>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</si>
  <si>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</si>
  <si>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</si>
  <si>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</si>
  <si>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</si>
  <si>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</si>
  <si>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</si>
  <si>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</si>
  <si>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</si>
  <si>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</si>
  <si>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</si>
  <si>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</si>
  <si>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</si>
  <si>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</si>
  <si>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</si>
  <si>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</si>
  <si>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</si>
  <si>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</si>
  <si>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</si>
  <si>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</si>
  <si>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</si>
  <si>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</si>
  <si>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</si>
  <si>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</si>
  <si>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</si>
  <si>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</si>
  <si>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</si>
  <si>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</si>
  <si>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</si>
  <si>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</si>
  <si>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</si>
  <si>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</si>
  <si>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</si>
  <si>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</si>
  <si>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</si>
  <si>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</si>
  <si>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</si>
  <si>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</si>
  <si>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</si>
  <si>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</si>
  <si>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</si>
  <si>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</si>
  <si>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</si>
  <si>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</si>
  <si>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</si>
  <si>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</si>
  <si>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</si>
  <si>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</si>
  <si>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</si>
  <si>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</si>
  <si>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</si>
  <si>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</si>
  <si>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</si>
  <si>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</si>
  <si>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</si>
  <si>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</si>
  <si>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</si>
  <si>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</si>
  <si>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</si>
  <si>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</si>
  <si>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</si>
  <si>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</si>
  <si>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</si>
  <si>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</si>
  <si>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</si>
  <si>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</si>
  <si>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</si>
  <si>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</si>
  <si>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</si>
  <si>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</si>
  <si>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</si>
  <si>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</si>
  <si>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</si>
  <si>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</si>
  <si>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</si>
  <si>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</si>
  <si>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</si>
  <si>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</si>
  <si>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</si>
  <si>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</si>
  <si>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</si>
  <si>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</si>
  <si>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</si>
  <si>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</si>
  <si>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</si>
  <si>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</si>
  <si>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</si>
  <si>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</si>
  <si>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</si>
  <si>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</si>
  <si>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</si>
  <si>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</si>
  <si>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</si>
  <si>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</si>
  <si>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</si>
  <si>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</si>
  <si>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</si>
  <si>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</si>
  <si>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</si>
  <si>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</si>
  <si>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</si>
  <si>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</si>
  <si>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</si>
  <si>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</si>
  <si>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</si>
  <si>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</si>
  <si>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</si>
  <si>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</si>
  <si>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</si>
  <si>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</si>
  <si>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</si>
  <si>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</si>
  <si>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</si>
  <si>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</si>
  <si>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</si>
  <si>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</si>
  <si>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</si>
  <si>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</si>
  <si>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</si>
  <si>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</si>
  <si>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</si>
  <si>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</si>
  <si>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</si>
  <si>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</si>
  <si>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</si>
  <si>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</si>
  <si>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</si>
  <si>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</si>
  <si>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</si>
  <si>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</si>
  <si>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</si>
  <si>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</si>
  <si>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</si>
  <si>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</si>
  <si>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</si>
  <si>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</si>
  <si>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</si>
  <si>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</si>
  <si>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</si>
  <si>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</si>
  <si>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</si>
  <si>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</si>
  <si>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</si>
  <si>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</si>
  <si>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</si>
  <si>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</si>
  <si>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</si>
  <si>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</si>
  <si>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</si>
  <si>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</si>
  <si>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</si>
  <si>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</si>
  <si>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</si>
  <si>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</si>
  <si>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</si>
  <si>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</si>
  <si>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</si>
  <si>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</si>
  <si>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</si>
  <si>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</si>
  <si>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</si>
  <si>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</si>
  <si>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</si>
  <si>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</si>
  <si>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</si>
  <si>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</si>
  <si>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</si>
  <si>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</si>
  <si>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</si>
  <si>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</si>
  <si>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</si>
  <si>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</si>
  <si>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</si>
  <si>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</si>
  <si>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</si>
  <si>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</si>
  <si>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</si>
  <si>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</si>
  <si>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</si>
  <si>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</si>
  <si>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</si>
  <si>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</si>
  <si>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</si>
  <si>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</si>
  <si>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</si>
  <si>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</si>
  <si>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</si>
  <si>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</si>
  <si>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</si>
  <si>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</si>
  <si>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</si>
  <si>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</si>
  <si>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</si>
  <si>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</si>
  <si>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</si>
  <si>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</si>
  <si>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</si>
  <si>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</si>
  <si>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</si>
  <si>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</si>
  <si>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</si>
  <si>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</si>
  <si>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</si>
  <si>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</si>
  <si>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</si>
  <si>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</si>
  <si>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</si>
  <si>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</si>
  <si>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</si>
  <si>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</si>
  <si>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</si>
  <si>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</si>
  <si>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</si>
  <si>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</si>
  <si>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</si>
  <si>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</si>
  <si>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</si>
  <si>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</si>
  <si>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</si>
  <si>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</si>
  <si>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</si>
  <si>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</si>
  <si>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</si>
  <si>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</si>
  <si>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</si>
  <si>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</si>
  <si>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</si>
  <si>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</si>
  <si>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</si>
  <si>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</si>
  <si>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</si>
  <si>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</si>
  <si>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</si>
  <si>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</si>
  <si>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</si>
  <si>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</si>
  <si>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</si>
  <si>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</si>
  <si>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</si>
  <si>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</si>
  <si>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</si>
  <si>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</si>
  <si>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</si>
  <si>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</si>
  <si>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</si>
  <si>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</si>
  <si>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</si>
  <si>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</si>
  <si>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</si>
  <si>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</si>
  <si>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</si>
  <si>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</si>
  <si>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</si>
  <si>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</si>
  <si>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</si>
  <si>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</si>
  <si>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</si>
  <si>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</si>
  <si>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</si>
  <si>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</si>
  <si>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</si>
  <si>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</si>
  <si>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</si>
  <si>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</si>
  <si>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</si>
  <si>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</si>
  <si>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</si>
  <si>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</si>
  <si>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</si>
  <si>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</si>
  <si>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</si>
  <si>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</si>
  <si>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</si>
  <si>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</si>
  <si>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</si>
  <si>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</si>
  <si>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</si>
  <si>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</si>
  <si>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</si>
  <si>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</si>
  <si>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</si>
  <si>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</si>
  <si>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</si>
  <si>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</si>
  <si>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</si>
  <si>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</si>
  <si>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</si>
  <si>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</si>
  <si>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</si>
  <si>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</si>
  <si>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</si>
  <si>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</si>
  <si>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</si>
  <si>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</si>
  <si>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</si>
  <si>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</si>
  <si>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</si>
  <si>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</si>
  <si>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</si>
  <si>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</si>
  <si>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</si>
  <si>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</si>
  <si>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</si>
  <si>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</si>
  <si>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</si>
  <si>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</si>
  <si>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</si>
  <si>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</si>
  <si>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</si>
  <si>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</si>
  <si>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</si>
  <si>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</si>
  <si>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</si>
  <si>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</si>
  <si>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</si>
  <si>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</si>
  <si>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</si>
  <si>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</si>
  <si>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</si>
  <si>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</si>
  <si>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</si>
  <si>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</si>
  <si>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</si>
  <si>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</si>
  <si>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</si>
  <si>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</si>
  <si>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</si>
  <si>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</si>
  <si>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</si>
  <si>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</si>
  <si>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</si>
  <si>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</si>
  <si>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</si>
  <si>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</si>
  <si>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</si>
  <si>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</si>
  <si>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</si>
  <si>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</si>
  <si>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</si>
  <si>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</si>
  <si>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</si>
  <si>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</si>
  <si>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</si>
  <si>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</si>
  <si>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</si>
  <si>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</si>
  <si>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</si>
  <si>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</si>
  <si>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</si>
  <si>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</si>
  <si>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</si>
  <si>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</si>
  <si>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</si>
  <si>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</si>
  <si>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</si>
  <si>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</si>
  <si>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</si>
  <si>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</si>
  <si>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</si>
  <si>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</si>
  <si>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</si>
  <si>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</si>
  <si>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</si>
  <si>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</si>
  <si>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</si>
  <si>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</si>
  <si>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</si>
  <si>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</si>
  <si>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</si>
  <si>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</si>
  <si>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</si>
  <si>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</si>
  <si>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</si>
  <si>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</si>
  <si>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</si>
  <si>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</si>
  <si>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</si>
  <si>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</si>
  <si>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</si>
  <si>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</si>
  <si>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</si>
  <si>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</si>
  <si>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</si>
  <si>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</si>
  <si>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</si>
  <si>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</si>
  <si>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</si>
  <si>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</si>
  <si>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</si>
  <si>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</si>
  <si>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</si>
  <si>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</si>
  <si>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</si>
  <si>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</si>
  <si>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</si>
  <si>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</si>
  <si>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</si>
  <si>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</si>
  <si>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</si>
  <si>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</si>
  <si>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</si>
  <si>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</si>
  <si>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</si>
  <si>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</si>
  <si>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</si>
  <si>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</si>
  <si>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</si>
  <si>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</si>
  <si>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</si>
  <si>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</si>
  <si>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</si>
  <si>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</si>
  <si>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</si>
  <si>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</si>
  <si>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</si>
  <si>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</si>
  <si>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</si>
  <si>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</si>
  <si>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</si>
  <si>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</si>
  <si>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</si>
  <si>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</si>
  <si>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</si>
  <si>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</si>
  <si>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</si>
  <si>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</si>
  <si>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</si>
  <si>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</si>
  <si>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</si>
  <si>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</si>
  <si>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</si>
  <si>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</si>
  <si>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</si>
  <si>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</si>
  <si>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</si>
  <si>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</si>
  <si>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</si>
  <si>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</si>
  <si>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</si>
  <si>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</si>
  <si>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</si>
  <si>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</si>
  <si>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</si>
  <si>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</si>
  <si>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</si>
  <si>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</si>
  <si>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</si>
  <si>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</si>
  <si>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</si>
  <si>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</si>
  <si>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</si>
  <si>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</si>
  <si>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</si>
  <si>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</si>
  <si>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</si>
  <si>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</si>
  <si>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</si>
  <si>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</si>
  <si>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</si>
  <si>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</si>
  <si>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</si>
  <si>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</si>
  <si>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</si>
  <si>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</si>
  <si>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</si>
  <si>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</si>
  <si>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</si>
  <si>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</si>
  <si>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</si>
  <si>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</si>
  <si>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</si>
  <si>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</si>
  <si>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</si>
  <si>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</si>
  <si>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</si>
  <si>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</si>
  <si>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</si>
  <si>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</si>
  <si>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</si>
  <si>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</si>
  <si>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</si>
  <si>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</si>
  <si>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</si>
  <si>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</si>
  <si>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</si>
  <si>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</si>
  <si>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</si>
  <si>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</si>
  <si>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</si>
  <si>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</si>
  <si>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</si>
  <si>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</si>
  <si>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</si>
  <si>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</si>
  <si>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</si>
  <si>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</si>
  <si>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</si>
  <si>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</si>
  <si>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</si>
  <si>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</si>
  <si>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</si>
  <si>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</si>
  <si>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</si>
  <si>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</si>
  <si>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</si>
  <si>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</si>
  <si>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</si>
  <si>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</si>
  <si>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</si>
  <si>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</si>
  <si>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</si>
  <si>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</si>
  <si>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</si>
  <si>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</si>
  <si>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</si>
  <si>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</si>
  <si>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</si>
  <si>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</si>
  <si>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</si>
  <si>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</si>
  <si>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</si>
  <si>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</si>
  <si>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</si>
  <si>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</si>
  <si>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</si>
  <si>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</si>
  <si>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</si>
  <si>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</si>
  <si>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</si>
  <si>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</si>
  <si>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</si>
  <si>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</si>
  <si>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</si>
  <si>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</si>
  <si>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</si>
  <si>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</si>
  <si>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</si>
  <si>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</si>
  <si>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</si>
  <si>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</si>
  <si>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</si>
  <si>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</si>
  <si>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</si>
  <si>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</si>
  <si>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</si>
  <si>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</si>
  <si>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</si>
  <si>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</si>
  <si>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</si>
  <si>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</si>
  <si>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</si>
  <si>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</si>
  <si>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</si>
  <si>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</si>
  <si>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</si>
  <si>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</si>
  <si>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</si>
  <si>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</si>
  <si>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</si>
  <si>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</si>
  <si>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</si>
  <si>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</si>
  <si>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</si>
  <si>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</si>
  <si>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</si>
  <si>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</si>
  <si>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</si>
  <si>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</si>
  <si>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</si>
  <si>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</si>
  <si>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</si>
  <si>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</si>
  <si>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</si>
  <si>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</si>
  <si>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</si>
  <si>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</si>
  <si>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</si>
  <si>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</si>
  <si>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</si>
  <si>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</si>
  <si>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</si>
  <si>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</si>
  <si>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</si>
  <si>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</si>
  <si>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</si>
  <si>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</si>
  <si>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</si>
  <si>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</si>
  <si>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</si>
  <si>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</si>
  <si>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</si>
  <si>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</si>
  <si>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</si>
  <si>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</si>
  <si>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</si>
  <si>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</si>
  <si>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</si>
  <si>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</si>
  <si>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</si>
  <si>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</si>
  <si>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</si>
  <si>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</si>
  <si>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</si>
  <si>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</si>
  <si>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</si>
  <si>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</si>
  <si>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</si>
  <si>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</si>
  <si>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</si>
  <si>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</si>
  <si>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</si>
  <si>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</si>
  <si>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</si>
  <si>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</si>
  <si>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</si>
  <si>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</si>
  <si>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</si>
  <si>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</si>
  <si>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</si>
  <si>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</si>
  <si>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</si>
  <si>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</si>
  <si>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</si>
  <si>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</si>
  <si>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</si>
  <si>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</si>
  <si>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</si>
  <si>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</si>
  <si>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</si>
  <si>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</si>
  <si>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</si>
  <si>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</si>
  <si>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</si>
  <si>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</si>
  <si>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</si>
  <si>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</si>
  <si>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</si>
  <si>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</si>
  <si>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</si>
  <si>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</si>
  <si>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</si>
  <si>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</si>
  <si>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</si>
  <si>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</si>
  <si>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</si>
  <si>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</si>
  <si>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</si>
  <si>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</si>
  <si>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</si>
  <si>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</si>
  <si>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</si>
  <si>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</si>
  <si>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</si>
  <si>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</si>
  <si>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</si>
  <si>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</si>
  <si>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</si>
  <si>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</si>
  <si>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</si>
  <si>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</si>
  <si>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</si>
  <si>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</si>
  <si>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</si>
  <si>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</si>
  <si>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</si>
  <si>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</si>
  <si>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</si>
  <si>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</si>
  <si>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</si>
  <si>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</si>
  <si>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</si>
  <si>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</si>
  <si>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</si>
  <si>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</si>
  <si>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</si>
  <si>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</si>
  <si>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</si>
  <si>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</si>
  <si>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</si>
  <si>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</si>
  <si>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</si>
  <si>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</si>
  <si>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</si>
  <si>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</si>
  <si>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</si>
  <si>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</si>
  <si>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</si>
  <si>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</si>
  <si>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</si>
  <si>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</si>
  <si>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</si>
  <si>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</si>
  <si>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</si>
  <si>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</si>
  <si>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</si>
  <si>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</si>
  <si>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</si>
  <si>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</si>
  <si>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</si>
  <si>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</si>
  <si>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</si>
  <si>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</si>
  <si>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</si>
  <si>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</si>
  <si>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</si>
  <si>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</si>
  <si>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</si>
  <si>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</si>
  <si>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</si>
  <si>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</si>
  <si>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</si>
  <si>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</si>
  <si>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</si>
  <si>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</si>
  <si>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</si>
  <si>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</si>
  <si>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</si>
  <si>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</si>
  <si>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</si>
  <si>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</si>
  <si>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</si>
  <si>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</si>
  <si>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</si>
  <si>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</si>
  <si>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</si>
  <si>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</si>
  <si>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</si>
  <si>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</si>
  <si>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</si>
  <si>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</si>
  <si>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</si>
  <si>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</si>
  <si>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</si>
  <si>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</si>
  <si>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</si>
  <si>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</si>
  <si>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</si>
  <si>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</si>
  <si>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</si>
  <si>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</si>
  <si>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</si>
  <si>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</si>
  <si>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</si>
  <si>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</si>
  <si>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</si>
  <si>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</si>
  <si>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</si>
  <si>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</si>
  <si>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</si>
  <si>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</si>
  <si>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</si>
  <si>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</si>
  <si>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</si>
  <si>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</si>
  <si>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</si>
  <si>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</si>
  <si>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</si>
  <si>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</si>
  <si>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</si>
  <si>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</si>
  <si>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</si>
  <si>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</si>
  <si>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</si>
  <si>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</si>
  <si>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</si>
  <si>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</si>
  <si>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</si>
  <si>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</si>
  <si>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</si>
  <si>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</si>
  <si>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</si>
  <si>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</si>
  <si>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</si>
  <si>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</si>
  <si>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</si>
  <si>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</si>
  <si>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</si>
  <si>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</si>
  <si>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</si>
  <si>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</si>
  <si>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</si>
  <si>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</si>
  <si>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</si>
  <si>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</si>
  <si>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</si>
  <si>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</si>
  <si>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</si>
  <si>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</si>
  <si>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</si>
  <si>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</si>
  <si>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</si>
  <si>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</si>
  <si>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</si>
  <si>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</si>
  <si>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</si>
  <si>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</si>
  <si>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</si>
  <si>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</si>
  <si>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</si>
  <si>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</si>
  <si>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</si>
  <si>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</si>
  <si>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</si>
  <si>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</si>
  <si>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</si>
  <si>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</si>
  <si>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</si>
  <si>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</si>
  <si>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</si>
  <si>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</si>
  <si>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</si>
  <si>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</si>
  <si>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</si>
  <si>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</si>
  <si>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</si>
  <si>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</si>
  <si>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</si>
  <si>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</si>
  <si>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</si>
  <si>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</si>
  <si>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</si>
  <si>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</si>
  <si>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</si>
  <si>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</si>
  <si>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</si>
  <si>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</si>
  <si>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</si>
  <si>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</si>
  <si>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</si>
  <si>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</si>
  <si>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</si>
  <si>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</si>
  <si>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</si>
  <si>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</si>
  <si>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</si>
  <si>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</si>
  <si>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</si>
  <si>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</si>
  <si>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</si>
  <si>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</si>
  <si>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</si>
  <si>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</si>
  <si>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</si>
  <si>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</si>
  <si>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</si>
  <si>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</si>
  <si>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</si>
  <si>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</si>
  <si>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</si>
  <si>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</si>
  <si>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</si>
  <si>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</si>
  <si>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</si>
  <si>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</si>
  <si>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</si>
  <si>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</si>
  <si>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</si>
  <si>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</si>
  <si>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</si>
  <si>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</si>
  <si>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</si>
  <si>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</si>
  <si>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</si>
  <si>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</si>
  <si>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</si>
  <si>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</si>
  <si>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</si>
  <si>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</si>
  <si>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</si>
  <si>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</si>
  <si>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</si>
  <si>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</si>
  <si>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</si>
  <si>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</si>
  <si>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</si>
  <si>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</si>
  <si>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</si>
  <si>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</si>
  <si>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</si>
  <si>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</si>
  <si>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</si>
  <si>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</si>
  <si>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</si>
  <si>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</si>
  <si>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</si>
  <si>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</si>
  <si>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</si>
  <si>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</si>
  <si>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</si>
  <si>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</si>
  <si>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</si>
  <si>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</si>
  <si>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</si>
  <si>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</si>
  <si>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</si>
  <si>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</si>
  <si>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</si>
  <si>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</si>
  <si>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</si>
  <si>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</si>
  <si>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</si>
  <si>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</si>
  <si>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</si>
  <si>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</si>
  <si>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</si>
  <si>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</si>
  <si>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</si>
  <si>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</si>
  <si>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</si>
  <si>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</si>
  <si>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</si>
  <si>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</si>
  <si>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</si>
  <si>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</si>
  <si>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</si>
  <si>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</si>
  <si>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</si>
  <si>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</si>
  <si>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</si>
  <si>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</si>
  <si>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</si>
  <si>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</si>
  <si>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</si>
  <si>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</si>
  <si>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</si>
  <si>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</si>
  <si>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</si>
  <si>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</si>
  <si>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</si>
  <si>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</si>
  <si>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</si>
  <si>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</si>
  <si>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</si>
  <si>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</si>
  <si>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</si>
  <si>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</si>
  <si>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</si>
  <si>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</si>
  <si>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</si>
  <si>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</si>
  <si>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</si>
  <si>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</si>
  <si>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</si>
  <si>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</si>
  <si>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</si>
  <si>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</si>
  <si>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</si>
  <si>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</si>
  <si>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</si>
  <si>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</si>
  <si>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</si>
  <si>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</si>
  <si>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</si>
  <si>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</si>
  <si>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</si>
  <si>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</si>
  <si>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</si>
  <si>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</si>
  <si>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</si>
  <si>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</si>
  <si>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</si>
  <si>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</si>
  <si>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</si>
  <si>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</si>
  <si>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</si>
  <si>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</si>
  <si>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</si>
  <si>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</si>
  <si>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</si>
  <si>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</si>
  <si>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</si>
  <si>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</si>
  <si>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</si>
  <si>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</si>
  <si>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</si>
  <si>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</si>
  <si>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</si>
  <si>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</si>
  <si>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</si>
  <si>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</si>
  <si>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</si>
  <si>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</si>
  <si>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</si>
  <si>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</si>
  <si>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</si>
  <si>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</si>
  <si>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</si>
  <si>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</si>
  <si>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</si>
  <si>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</si>
  <si>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</si>
  <si>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</si>
  <si>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</si>
  <si>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</si>
  <si>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</si>
  <si>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</si>
  <si>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</si>
  <si>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</si>
  <si>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</si>
  <si>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</si>
  <si>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</si>
  <si>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</si>
  <si>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</si>
  <si>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</si>
  <si>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</si>
  <si>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</si>
  <si>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</si>
  <si>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</si>
  <si>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</si>
  <si>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</si>
  <si>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</si>
  <si>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</si>
  <si>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</si>
  <si>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</si>
  <si>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</si>
  <si>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</si>
  <si>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</si>
  <si>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</si>
  <si>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</si>
  <si>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</si>
  <si>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</si>
  <si>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</si>
  <si>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</si>
  <si>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</si>
  <si>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</si>
  <si>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</si>
  <si>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</si>
  <si>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</si>
  <si>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</si>
  <si>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</si>
  <si>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</si>
  <si>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</si>
  <si>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</si>
  <si>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</si>
  <si>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</si>
  <si>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</si>
  <si>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</si>
  <si>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</si>
  <si>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</si>
  <si>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</si>
  <si>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</si>
  <si>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</si>
  <si>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</si>
  <si>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</si>
  <si>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</si>
  <si>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</si>
  <si>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</si>
  <si>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</si>
  <si>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</si>
  <si>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</si>
  <si>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</si>
  <si>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</si>
  <si>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</si>
  <si>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</si>
  <si>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</si>
  <si>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</si>
  <si>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</si>
  <si>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</si>
  <si>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</si>
  <si>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</si>
  <si>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</si>
  <si>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</si>
  <si>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</si>
  <si>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</si>
  <si>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</si>
  <si>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</si>
  <si>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</si>
  <si>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</si>
  <si>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</si>
  <si>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</si>
  <si>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</si>
  <si>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</si>
  <si>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</si>
  <si>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</si>
  <si>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</si>
  <si>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</si>
  <si>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</si>
  <si>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</si>
  <si>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</si>
  <si>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</si>
  <si>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</si>
  <si>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</si>
  <si>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</si>
  <si>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</si>
  <si>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</si>
  <si>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</si>
  <si>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</si>
  <si>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</si>
  <si>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</si>
  <si>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</si>
  <si>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</si>
  <si>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</si>
  <si>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</si>
  <si>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</si>
  <si>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</si>
  <si>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</si>
  <si>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</si>
  <si>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</si>
  <si>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</si>
  <si>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</si>
  <si>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</si>
  <si>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</si>
  <si>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</si>
  <si>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</si>
  <si>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</si>
  <si>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</si>
  <si>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</si>
  <si>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</si>
  <si>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</si>
  <si>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</si>
  <si>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</si>
  <si>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</si>
  <si>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</si>
  <si>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</si>
  <si>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</si>
  <si>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</si>
  <si>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</si>
  <si>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</si>
  <si>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</si>
  <si>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</si>
  <si>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</si>
  <si>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</si>
  <si>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</si>
  <si>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</si>
  <si>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</si>
  <si>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</si>
  <si>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</si>
  <si>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</si>
  <si>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</si>
  <si>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</si>
  <si>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</si>
  <si>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</si>
  <si>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</si>
  <si>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</si>
  <si>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</si>
  <si>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</si>
  <si>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</si>
  <si>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</si>
  <si>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</si>
  <si>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</si>
  <si>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</si>
  <si>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</si>
  <si>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</si>
  <si>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</si>
  <si>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</si>
  <si>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</si>
  <si>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</si>
  <si>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</si>
  <si>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</si>
  <si>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</si>
  <si>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</si>
  <si>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</si>
  <si>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</si>
  <si>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</si>
  <si>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</si>
  <si>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</si>
  <si>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</si>
  <si>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</si>
  <si>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</si>
  <si>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</si>
  <si>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</si>
  <si>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</si>
  <si>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</si>
  <si>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</si>
  <si>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</si>
  <si>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</si>
  <si>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</si>
  <si>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</si>
  <si>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</si>
  <si>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</si>
  <si>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</si>
  <si>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</si>
  <si>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</si>
  <si>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</si>
  <si>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</si>
  <si>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</si>
  <si>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</si>
  <si>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</si>
  <si>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</si>
  <si>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</si>
  <si>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</si>
  <si>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</si>
  <si>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</si>
  <si>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</si>
  <si>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</si>
  <si>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</si>
  <si>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</si>
  <si>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</si>
  <si>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</si>
  <si>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</si>
  <si>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</si>
  <si>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</si>
  <si>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</si>
  <si>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</si>
  <si>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</si>
  <si>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</si>
  <si>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</si>
  <si>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</si>
  <si>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</si>
  <si>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</si>
  <si>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</si>
  <si>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</si>
  <si>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</si>
  <si>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</si>
  <si>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</si>
  <si>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</si>
  <si>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</si>
  <si>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</si>
  <si>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</si>
  <si>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</si>
  <si>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</si>
  <si>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</si>
  <si>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</si>
  <si>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</si>
  <si>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</si>
  <si>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</si>
  <si>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</si>
  <si>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</si>
  <si>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</si>
  <si>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</si>
  <si>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</si>
  <si>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</si>
  <si>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</si>
  <si>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</si>
  <si>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</si>
  <si>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</si>
  <si>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</si>
  <si>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</si>
  <si>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</si>
  <si>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</si>
  <si>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</si>
  <si>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</si>
  <si>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</si>
  <si>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</si>
  <si>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</si>
  <si>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</si>
  <si>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</si>
  <si>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</si>
  <si>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</si>
  <si>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</si>
  <si>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</si>
  <si>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</si>
  <si>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</si>
  <si>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</si>
  <si>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</si>
  <si>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</si>
  <si>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</si>
  <si>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</si>
  <si>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</si>
  <si>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</si>
  <si>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</si>
  <si>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</si>
  <si>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</si>
  <si>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</si>
  <si>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</si>
  <si>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</si>
  <si>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</si>
  <si>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</si>
  <si>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</si>
  <si>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</si>
  <si>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</si>
  <si>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</si>
  <si>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</si>
  <si>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</si>
  <si>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</si>
  <si>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</si>
  <si>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</si>
  <si>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</si>
  <si>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</si>
  <si>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</si>
  <si>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</si>
  <si>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</si>
  <si>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</si>
  <si>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</si>
  <si>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</si>
  <si>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</si>
  <si>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</si>
  <si>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</si>
  <si>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</si>
  <si>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</si>
  <si>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</si>
  <si>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</si>
  <si>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</si>
  <si>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</si>
  <si>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</si>
  <si>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</si>
  <si>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</si>
  <si>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</si>
  <si>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</si>
  <si>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</si>
  <si>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</si>
  <si>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</si>
  <si>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</si>
  <si>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</si>
  <si>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</si>
  <si>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</si>
  <si>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</si>
  <si>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</si>
  <si>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</si>
  <si>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</si>
  <si>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</si>
  <si>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</si>
  <si>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</si>
  <si>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</si>
  <si>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</si>
  <si>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</si>
  <si>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</si>
  <si>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</si>
  <si>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</si>
  <si>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</si>
  <si>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</si>
  <si>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</si>
  <si>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</si>
  <si>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</si>
  <si>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</si>
  <si>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</si>
  <si>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</si>
  <si>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</si>
  <si>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</si>
  <si>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</si>
  <si>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</si>
  <si>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</si>
  <si>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</si>
  <si>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</si>
  <si>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</si>
  <si>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</si>
  <si>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</si>
  <si>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</si>
  <si>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</si>
  <si>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</si>
  <si>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</si>
  <si>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</si>
  <si>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</si>
  <si>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</si>
  <si>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</si>
  <si>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</si>
  <si>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</si>
  <si>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</si>
  <si>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</si>
  <si>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</si>
  <si>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</si>
  <si>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</si>
  <si>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</si>
  <si>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</si>
  <si>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</si>
  <si>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</si>
  <si>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</si>
  <si>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</si>
  <si>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</si>
  <si>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</si>
  <si>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</si>
  <si>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</si>
  <si>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</si>
  <si>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</si>
  <si>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</si>
  <si>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</si>
  <si>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</si>
  <si>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</si>
  <si>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</si>
  <si>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</si>
  <si>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</si>
  <si>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</si>
  <si>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</si>
  <si>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</si>
  <si>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</si>
  <si>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</si>
  <si>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</si>
  <si>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</si>
  <si>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</si>
  <si>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</si>
  <si>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</si>
  <si>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</si>
  <si>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</si>
  <si>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</si>
  <si>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</si>
  <si>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</si>
  <si>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</si>
  <si>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</si>
  <si>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</si>
  <si>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</si>
  <si>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</si>
  <si>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</si>
  <si>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</si>
  <si>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</si>
  <si>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</si>
  <si>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</si>
  <si>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</si>
  <si>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</si>
  <si>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</si>
  <si>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</si>
  <si>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</si>
  <si>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</si>
  <si>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</si>
  <si>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</si>
  <si>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</si>
  <si>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</si>
  <si>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</si>
  <si>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</si>
  <si>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</si>
  <si>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</si>
  <si>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</si>
  <si>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</si>
  <si>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</si>
  <si>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</si>
  <si>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</si>
  <si>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</si>
  <si>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</si>
  <si>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</si>
  <si>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</si>
  <si>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</si>
  <si>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</si>
  <si>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</si>
  <si>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</si>
  <si>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</si>
  <si>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</si>
  <si>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</si>
  <si>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</si>
  <si>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</si>
  <si>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</si>
  <si>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</si>
  <si>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</si>
  <si>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</si>
  <si>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</si>
  <si>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</si>
  <si>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</si>
  <si>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</si>
  <si>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</si>
  <si>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</si>
  <si>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</si>
  <si>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</si>
  <si>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</si>
  <si>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</si>
  <si>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</si>
  <si>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</si>
  <si>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</si>
  <si>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</si>
  <si>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</si>
  <si>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</si>
  <si>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</si>
  <si>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</si>
  <si>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</si>
  <si>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</si>
  <si>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</si>
  <si>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</si>
  <si>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</si>
  <si>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</si>
  <si>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</si>
  <si>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</si>
  <si>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</si>
  <si>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</si>
  <si>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</si>
  <si>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</si>
  <si>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</si>
  <si>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</si>
  <si>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</si>
  <si>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</si>
  <si>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</si>
  <si>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</si>
  <si>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</si>
  <si>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</si>
  <si>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</si>
  <si>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</si>
  <si>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</si>
  <si>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</si>
  <si>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</si>
  <si>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</si>
  <si>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</si>
  <si>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</si>
  <si>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</si>
  <si>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</si>
  <si>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</si>
  <si>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</si>
  <si>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</si>
  <si>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</si>
  <si>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</si>
  <si>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</si>
  <si>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</si>
  <si>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</si>
  <si>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</si>
  <si>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</si>
  <si>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</si>
  <si>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</si>
  <si>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</si>
  <si>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</si>
  <si>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</si>
  <si>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</si>
  <si>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</si>
  <si>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</si>
  <si>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</si>
  <si>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</si>
  <si>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</si>
  <si>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</si>
  <si>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</si>
  <si>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</si>
  <si>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</si>
  <si>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</si>
  <si>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</si>
  <si>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</si>
  <si>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</si>
  <si>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</si>
  <si>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</si>
  <si>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</si>
  <si>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</si>
  <si>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</si>
  <si>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</si>
  <si>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</si>
  <si>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</si>
  <si>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</si>
  <si>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</si>
  <si>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</si>
  <si>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</si>
  <si>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</si>
  <si>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</si>
  <si>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</si>
  <si>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</si>
  <si>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</si>
  <si>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</si>
  <si>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</si>
  <si>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</si>
  <si>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</si>
  <si>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</si>
  <si>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</si>
  <si>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</si>
  <si>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</si>
  <si>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</si>
  <si>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</si>
  <si>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</si>
  <si>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</si>
  <si>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</si>
  <si>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</si>
  <si>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</si>
  <si>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</si>
  <si>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</si>
  <si>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</si>
  <si>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</si>
  <si>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</si>
  <si>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</si>
  <si>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</si>
  <si>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</si>
  <si>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</si>
  <si>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</si>
  <si>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</si>
  <si>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</si>
  <si>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</si>
  <si>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</si>
  <si>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</si>
  <si>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</si>
  <si>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</si>
  <si>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</si>
  <si>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</si>
  <si>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</si>
  <si>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</si>
  <si>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</si>
  <si>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</si>
  <si>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</si>
  <si>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</si>
  <si>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</si>
  <si>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</si>
  <si>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</si>
  <si>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</si>
  <si>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</si>
  <si>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</si>
  <si>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</si>
  <si>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</si>
  <si>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</si>
  <si>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</si>
  <si>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</si>
  <si>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</si>
  <si>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</si>
  <si>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</si>
  <si>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</si>
  <si>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</si>
  <si>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</si>
  <si>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</si>
  <si>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</si>
  <si>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</si>
  <si>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</si>
  <si>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</si>
  <si>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</si>
  <si>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</si>
  <si>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</si>
  <si>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</si>
  <si>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</si>
  <si>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</si>
  <si>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</si>
  <si>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</si>
  <si>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</si>
  <si>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</si>
  <si>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</si>
  <si>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</si>
  <si>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</si>
  <si>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</si>
  <si>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</si>
  <si>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</si>
  <si>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</si>
  <si>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</si>
  <si>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</si>
  <si>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</si>
  <si>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</si>
  <si>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</si>
  <si>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</si>
  <si>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</si>
  <si>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</si>
  <si>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</si>
  <si>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</si>
  <si>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</si>
  <si>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</si>
  <si>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</si>
  <si>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</si>
  <si>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</si>
  <si>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</si>
  <si>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</si>
  <si>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</si>
  <si>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</si>
  <si>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</si>
  <si>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</si>
  <si>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</si>
  <si>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</si>
  <si>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</si>
  <si>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</si>
  <si>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</si>
  <si>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</si>
  <si>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</si>
  <si>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</si>
  <si>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</si>
  <si>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</si>
  <si>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</si>
  <si>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</si>
  <si>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</si>
  <si>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</si>
  <si>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</si>
  <si>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</si>
  <si>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</si>
  <si>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</si>
  <si>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</si>
  <si>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</si>
  <si>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</si>
  <si>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</si>
  <si>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</si>
  <si>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</si>
  <si>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</si>
  <si>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</si>
  <si>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</si>
  <si>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</si>
  <si>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</si>
  <si>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</si>
  <si>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</si>
  <si>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</si>
  <si>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</si>
  <si>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</si>
  <si>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</si>
  <si>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</si>
  <si>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</si>
  <si>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</si>
  <si>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</si>
  <si>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</si>
  <si>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</si>
  <si>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</si>
  <si>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</si>
  <si>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</si>
  <si>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</si>
  <si>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</si>
  <si>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</si>
  <si>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</si>
  <si>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</si>
  <si>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</si>
  <si>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</si>
  <si>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</si>
  <si>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</si>
  <si>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</si>
  <si>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</si>
  <si>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</si>
  <si>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</si>
  <si>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</si>
  <si>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</si>
  <si>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</si>
  <si>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</si>
  <si>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</si>
  <si>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</si>
  <si>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</si>
  <si>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</si>
  <si>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</si>
  <si>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</si>
  <si>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</si>
  <si>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</si>
  <si>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</si>
  <si>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</si>
  <si>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</si>
  <si>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</si>
  <si>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</si>
  <si>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</si>
  <si>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</si>
  <si>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</si>
  <si>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</si>
  <si>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</si>
  <si>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</si>
  <si>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</si>
  <si>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</si>
  <si>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</si>
  <si>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</si>
  <si>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</si>
  <si>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</si>
  <si>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</si>
  <si>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</si>
  <si>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</si>
  <si>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</si>
  <si>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</si>
  <si>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</si>
  <si>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</si>
  <si>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</si>
  <si>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</si>
  <si>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</si>
  <si>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</si>
  <si>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</si>
  <si>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</si>
  <si>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</si>
  <si>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</si>
  <si>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</si>
  <si>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</si>
  <si>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</si>
  <si>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</si>
  <si>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</si>
  <si>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</si>
  <si>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</si>
  <si>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</si>
  <si>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</si>
  <si>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</si>
  <si>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</si>
  <si>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</si>
  <si>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</si>
  <si>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</si>
  <si>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</si>
  <si>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</si>
  <si>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</si>
  <si>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</si>
  <si>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</si>
  <si>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</si>
  <si>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</si>
  <si>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</si>
  <si>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</si>
  <si>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</si>
  <si>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</si>
  <si>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</si>
  <si>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</si>
  <si>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</si>
  <si>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</si>
  <si>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</si>
  <si>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</si>
  <si>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</si>
  <si>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</si>
  <si>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</si>
  <si>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</si>
  <si>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</si>
  <si>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</si>
  <si>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</si>
  <si>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</si>
  <si>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</si>
  <si>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</si>
  <si>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</si>
  <si>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</si>
  <si>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</si>
  <si>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</si>
  <si>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</si>
  <si>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</si>
  <si>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</si>
  <si>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</si>
  <si>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</si>
  <si>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</si>
  <si>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</si>
  <si>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</si>
  <si>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</si>
  <si>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</si>
  <si>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</si>
  <si>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</si>
  <si>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</si>
  <si>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</si>
  <si>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</si>
  <si>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</si>
  <si>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</si>
  <si>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</si>
  <si>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</si>
  <si>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</si>
  <si>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</si>
  <si>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</si>
  <si>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</si>
  <si>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</si>
  <si>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</si>
  <si>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</si>
  <si>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</si>
  <si>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</si>
  <si>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</si>
  <si>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</si>
  <si>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</si>
  <si>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</si>
  <si>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</si>
  <si>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</si>
  <si>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</si>
  <si>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</si>
  <si>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</si>
  <si>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</si>
  <si>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</si>
  <si>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</si>
  <si>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</si>
  <si>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</si>
  <si>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</si>
  <si>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</si>
  <si>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</si>
  <si>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</si>
  <si>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</si>
  <si>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</si>
  <si>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</si>
  <si>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</si>
  <si>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</si>
  <si>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</si>
  <si>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</si>
  <si>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</si>
  <si>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</si>
  <si>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</si>
  <si>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</si>
  <si>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</si>
  <si>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</si>
  <si>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</si>
  <si>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</si>
  <si>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</si>
  <si>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</si>
  <si>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</si>
  <si>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</si>
  <si>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</si>
  <si>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</si>
  <si>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</si>
  <si>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</si>
  <si>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</si>
  <si>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</si>
  <si>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</si>
  <si>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</si>
  <si>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</si>
  <si>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</si>
  <si>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</si>
  <si>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</si>
  <si>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</si>
  <si>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</si>
  <si>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</si>
  <si>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</si>
  <si>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</si>
  <si>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</si>
  <si>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</si>
  <si>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</si>
  <si>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</si>
  <si>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</si>
  <si>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</si>
  <si>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</si>
  <si>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</si>
  <si>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</si>
  <si>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</si>
  <si>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</si>
  <si>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</si>
  <si>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</si>
  <si>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</si>
  <si>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</si>
  <si>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</si>
  <si>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</si>
  <si>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</si>
  <si>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</si>
  <si>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</si>
  <si>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</si>
  <si>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</si>
  <si>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</si>
  <si>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</si>
  <si>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</si>
  <si>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</si>
  <si>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</si>
  <si>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</si>
  <si>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</si>
  <si>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</si>
  <si>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</si>
  <si>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</si>
  <si>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</si>
  <si>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</si>
  <si>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</si>
  <si>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</si>
  <si>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</si>
  <si>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</si>
  <si>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</si>
  <si>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</si>
  <si>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</si>
  <si>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</si>
  <si>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</si>
  <si>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</si>
  <si>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</si>
  <si>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</si>
  <si>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</si>
  <si>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</si>
  <si>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</si>
  <si>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</si>
  <si>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</si>
  <si>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</si>
  <si>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</si>
  <si>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</si>
  <si>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</si>
  <si>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</si>
  <si>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</si>
  <si>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</si>
  <si>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</si>
  <si>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</si>
  <si>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</si>
  <si>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</si>
  <si>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</si>
  <si>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</si>
  <si>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</si>
  <si>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</si>
  <si>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</si>
  <si>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</si>
  <si>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</si>
  <si>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</si>
  <si>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</si>
  <si>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</si>
  <si>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</si>
  <si>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</si>
  <si>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</si>
  <si>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</si>
  <si>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</si>
  <si>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</si>
  <si>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</si>
  <si>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</si>
  <si>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</si>
  <si>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</si>
  <si>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</si>
  <si>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</si>
  <si>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</si>
  <si>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</si>
  <si>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</si>
  <si>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</si>
  <si>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</si>
  <si>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</si>
  <si>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</si>
  <si>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</si>
  <si>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</si>
  <si>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</si>
  <si>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</si>
  <si>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</si>
  <si>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</si>
  <si>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</si>
  <si>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</si>
  <si>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</si>
  <si>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</si>
  <si>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</si>
  <si>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</si>
  <si>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</si>
  <si>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</si>
  <si>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</si>
  <si>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</si>
  <si>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</si>
  <si>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</si>
  <si>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</si>
  <si>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</si>
  <si>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</si>
  <si>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</si>
  <si>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</si>
  <si>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</si>
  <si>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</si>
  <si>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</si>
  <si>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</si>
  <si>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</si>
  <si>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</si>
  <si>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</si>
  <si>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</si>
  <si>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</si>
  <si>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</si>
  <si>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</si>
  <si>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</si>
  <si>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</si>
  <si>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</si>
  <si>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</si>
  <si>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</si>
  <si>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</si>
  <si>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</si>
  <si>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</si>
  <si>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</si>
  <si>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</si>
  <si>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</si>
  <si>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</si>
  <si>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</si>
  <si>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</si>
  <si>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</si>
  <si>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</si>
  <si>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</si>
  <si>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</si>
  <si>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</si>
  <si>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</si>
  <si>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</si>
  <si>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</si>
  <si>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</si>
  <si>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</si>
  <si>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</si>
  <si>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</si>
  <si>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</si>
  <si>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</si>
  <si>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</si>
  <si>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</si>
  <si>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</si>
  <si>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</si>
  <si>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</si>
  <si>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</si>
  <si>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</si>
  <si>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</si>
  <si>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</si>
  <si>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</si>
  <si>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</si>
  <si>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</si>
  <si>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</si>
  <si>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</si>
  <si>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</si>
  <si>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</si>
  <si>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</si>
  <si>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</si>
  <si>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</si>
  <si>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</si>
  <si>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</si>
  <si>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</si>
  <si>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</si>
  <si>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</si>
  <si>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</si>
  <si>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</si>
  <si>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</si>
  <si>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</si>
  <si>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</si>
  <si>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</si>
  <si>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</si>
  <si>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</si>
  <si>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</si>
  <si>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</si>
  <si>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</si>
  <si>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</si>
  <si>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</si>
  <si>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</si>
  <si>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</si>
  <si>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</si>
  <si>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</si>
  <si>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</si>
  <si>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</si>
  <si>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</si>
  <si>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</si>
  <si>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</si>
  <si>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</si>
  <si>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</si>
  <si>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</si>
  <si>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</si>
  <si>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</si>
  <si>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</si>
  <si>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</si>
  <si>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</si>
  <si>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</si>
  <si>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</si>
  <si>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</si>
  <si>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</si>
  <si>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</si>
  <si>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</si>
  <si>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</si>
  <si>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</si>
  <si>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</si>
  <si>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</si>
  <si>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</si>
  <si>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</si>
  <si>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</si>
  <si>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</si>
  <si>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</si>
  <si>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</si>
  <si>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</si>
  <si>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</si>
  <si>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</si>
  <si>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</si>
  <si>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</si>
  <si>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</si>
  <si>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</si>
  <si>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</si>
  <si>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</si>
  <si>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</si>
  <si>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</si>
  <si>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</si>
  <si>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</si>
  <si>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</si>
  <si>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</si>
  <si>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</si>
  <si>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</si>
  <si>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</si>
  <si>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</si>
  <si>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</si>
  <si>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</si>
  <si>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</si>
  <si>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</si>
  <si>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</si>
  <si>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</si>
  <si>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</si>
  <si>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</si>
  <si>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</si>
  <si>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</si>
  <si>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</si>
  <si>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</si>
  <si>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</si>
  <si>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</si>
  <si>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</si>
  <si>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</si>
  <si>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</si>
  <si>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</si>
  <si>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</si>
  <si>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</si>
  <si>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</si>
  <si>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</si>
  <si>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</si>
  <si>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</si>
  <si>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</si>
  <si>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</si>
  <si>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</si>
  <si>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</si>
  <si>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</si>
  <si>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</si>
  <si>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</si>
  <si>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</si>
  <si>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</si>
  <si>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</si>
  <si>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</si>
  <si>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</si>
  <si>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</si>
  <si>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</si>
  <si>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</si>
  <si>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</si>
  <si>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</si>
  <si>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</si>
  <si>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</si>
  <si>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</si>
  <si>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</si>
  <si>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</si>
  <si>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</si>
  <si>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</si>
  <si>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</si>
  <si>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</si>
  <si>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</si>
  <si>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</si>
  <si>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</si>
  <si>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</si>
  <si>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</si>
  <si>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</si>
  <si>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</si>
  <si>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</si>
  <si>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</si>
  <si>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</si>
  <si>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</si>
  <si>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</si>
  <si>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</si>
  <si>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</si>
  <si>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</si>
  <si>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</si>
  <si>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</si>
  <si>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</si>
  <si>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</si>
  <si>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</si>
  <si>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</si>
  <si>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</si>
  <si>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</si>
  <si>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</si>
  <si>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</si>
  <si>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</si>
  <si>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</si>
  <si>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</si>
  <si>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</si>
  <si>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</si>
  <si>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</si>
  <si>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</si>
  <si>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</si>
  <si>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</si>
  <si>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</si>
  <si>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</si>
  <si>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</si>
  <si>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</si>
  <si>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</si>
  <si>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</si>
  <si>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</si>
  <si>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</si>
  <si>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</si>
  <si>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</si>
  <si>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</si>
  <si>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</si>
  <si>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</si>
  <si>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</si>
  <si>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</si>
  <si>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</si>
  <si>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</si>
  <si>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</si>
  <si>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</si>
  <si>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</si>
  <si>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</si>
  <si>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</si>
  <si>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</si>
  <si>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</si>
  <si>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</si>
  <si>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</si>
  <si>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</si>
  <si>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</si>
  <si>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</si>
  <si>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</si>
  <si>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</si>
  <si>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</si>
  <si>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</si>
  <si>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</si>
  <si>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</si>
  <si>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</si>
  <si>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</si>
  <si>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</si>
  <si>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</si>
  <si>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</si>
  <si>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</si>
  <si>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</si>
  <si>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</si>
  <si>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</si>
  <si>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</si>
  <si>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</si>
  <si>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</si>
  <si>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</si>
  <si>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</si>
  <si>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</si>
  <si>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</si>
  <si>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</si>
  <si>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</si>
  <si>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</si>
  <si>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</si>
  <si>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</si>
  <si>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</si>
  <si>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</si>
  <si>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</si>
  <si>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</si>
  <si>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</si>
  <si>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</si>
  <si>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</si>
  <si>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</si>
  <si>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</si>
  <si>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</si>
  <si>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</si>
  <si>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</si>
  <si>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</si>
  <si>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</si>
  <si>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</si>
  <si>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</si>
  <si>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</si>
  <si>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</si>
  <si>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</si>
  <si>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</si>
  <si>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</si>
  <si>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</si>
  <si>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</si>
  <si>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</si>
  <si>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</si>
  <si>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</si>
  <si>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</si>
  <si>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</si>
  <si>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</si>
  <si>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</si>
  <si>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</si>
  <si>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</si>
  <si>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</si>
  <si>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</si>
  <si>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</si>
  <si>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</si>
  <si>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</si>
  <si>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</si>
  <si>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</si>
  <si>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</si>
  <si>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</si>
  <si>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</si>
  <si>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</si>
  <si>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</si>
  <si>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</si>
  <si>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</si>
  <si>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</si>
  <si>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</si>
  <si>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</si>
  <si>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</si>
  <si>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</si>
  <si>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</si>
  <si>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</si>
  <si>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</si>
  <si>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</si>
  <si>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</si>
  <si>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</si>
  <si>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</si>
  <si>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</si>
  <si>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</si>
  <si>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</si>
  <si>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</si>
  <si>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</si>
  <si>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</si>
  <si>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</si>
  <si>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</si>
  <si>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</si>
  <si>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</si>
  <si>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</si>
  <si>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</si>
  <si>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</si>
  <si>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</si>
  <si>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</si>
  <si>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</si>
  <si>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</si>
  <si>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</si>
  <si>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</si>
  <si>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</si>
  <si>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</si>
  <si>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</si>
  <si>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</si>
  <si>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</si>
  <si>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</si>
  <si>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</si>
  <si>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</si>
  <si>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</si>
  <si>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</si>
  <si>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</si>
  <si>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</si>
  <si>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</si>
  <si>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</si>
  <si>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</si>
  <si>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</si>
  <si>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</si>
  <si>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</si>
  <si>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</si>
  <si>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</si>
  <si>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</si>
  <si>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</si>
  <si>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</si>
  <si>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</si>
  <si>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</si>
  <si>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</si>
  <si>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</si>
  <si>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</si>
  <si>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</si>
  <si>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</si>
  <si>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</si>
  <si>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</si>
  <si>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</si>
  <si>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</si>
  <si>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</si>
  <si>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</si>
  <si>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</si>
  <si>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</si>
  <si>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</si>
  <si>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</si>
  <si>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</si>
  <si>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</si>
  <si>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</si>
  <si>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</si>
  <si>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</si>
  <si>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</si>
  <si>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</si>
  <si>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</si>
  <si>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</si>
  <si>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</si>
  <si>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</si>
  <si>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</si>
  <si>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</si>
  <si>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</si>
  <si>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</si>
  <si>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</si>
  <si>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</si>
  <si>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</si>
  <si>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</si>
  <si>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</si>
  <si>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</si>
  <si>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</si>
  <si>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</si>
  <si>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</si>
  <si>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</si>
  <si>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</si>
  <si>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</si>
  <si>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</si>
  <si>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</si>
  <si>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</si>
  <si>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</si>
  <si>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</si>
  <si>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</si>
  <si>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</si>
  <si>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</si>
  <si>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</si>
  <si>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</si>
  <si>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</si>
  <si>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</si>
  <si>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</si>
  <si>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</si>
  <si>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</si>
  <si>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</si>
  <si>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</si>
  <si>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</si>
  <si>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</si>
  <si>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</si>
  <si>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</si>
  <si>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</si>
  <si>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</si>
  <si>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</si>
  <si>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</si>
  <si>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</si>
  <si>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</si>
  <si>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</si>
  <si>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</si>
  <si>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</si>
  <si>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</si>
  <si>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</si>
  <si>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</si>
  <si>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</si>
  <si>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</si>
  <si>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</si>
  <si>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</si>
  <si>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</si>
  <si>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</si>
  <si>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</si>
  <si>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</si>
  <si>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</si>
  <si>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</si>
  <si>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</si>
  <si>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</si>
  <si>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</si>
  <si>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</si>
  <si>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</si>
  <si>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</si>
  <si>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</si>
  <si>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</si>
  <si>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</si>
  <si>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</si>
  <si>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</si>
  <si>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</si>
  <si>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</si>
  <si>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</si>
  <si>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</si>
  <si>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</si>
  <si>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</si>
  <si>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</si>
  <si>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</si>
  <si>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</si>
  <si>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</si>
  <si>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</si>
  <si>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</si>
  <si>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</si>
  <si>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</si>
  <si>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</si>
  <si>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</si>
  <si>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</si>
  <si>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</si>
  <si>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</si>
  <si>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</si>
  <si>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</si>
  <si>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</si>
  <si>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</si>
  <si>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</si>
  <si>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</si>
  <si>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</si>
  <si>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</si>
  <si>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</si>
  <si>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</si>
  <si>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</si>
  <si>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</si>
  <si>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</si>
  <si>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</si>
  <si>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</si>
  <si>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</si>
  <si>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</si>
  <si>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</si>
  <si>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</si>
  <si>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</si>
  <si>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</si>
  <si>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</si>
  <si>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</si>
  <si>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</si>
  <si>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</si>
  <si>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</si>
  <si>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</si>
  <si>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</si>
  <si>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</si>
  <si>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</si>
  <si>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</si>
  <si>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</si>
  <si>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</si>
  <si>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</si>
  <si>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</si>
  <si>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</si>
  <si>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</si>
  <si>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</si>
  <si>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</si>
  <si>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</si>
  <si>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</si>
  <si>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</si>
  <si>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</si>
  <si>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</si>
  <si>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</si>
  <si>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</si>
  <si>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</si>
  <si>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</si>
  <si>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</si>
  <si>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</si>
  <si>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</si>
  <si>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</si>
  <si>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</si>
  <si>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</si>
  <si>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</si>
  <si>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</si>
  <si>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</si>
  <si>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</si>
  <si>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</si>
  <si>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</si>
  <si>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</si>
  <si>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</si>
  <si>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</si>
  <si>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</si>
  <si>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</si>
  <si>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</si>
  <si>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</si>
  <si>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</si>
  <si>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</si>
  <si>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</si>
  <si>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</si>
  <si>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</si>
  <si>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</si>
  <si>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</si>
  <si>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</si>
  <si>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</si>
  <si>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</si>
  <si>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</si>
  <si>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</si>
  <si>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</si>
  <si>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</si>
  <si>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</si>
  <si>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</si>
  <si>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</si>
  <si>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</si>
  <si>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</si>
  <si>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</si>
  <si>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</si>
  <si>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</si>
  <si>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</si>
  <si>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</si>
  <si>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</si>
  <si>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</si>
  <si>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</si>
  <si>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</si>
  <si>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</si>
  <si>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</si>
  <si>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</si>
  <si>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</si>
  <si>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</si>
  <si>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</si>
  <si>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</si>
  <si>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</si>
  <si>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</si>
  <si>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</si>
  <si>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</si>
  <si>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</si>
  <si>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</si>
  <si>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</si>
  <si>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</si>
  <si>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</si>
  <si>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</si>
  <si>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</si>
  <si>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</si>
  <si>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</si>
  <si>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</si>
  <si>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</si>
  <si>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</si>
  <si>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</si>
  <si>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</si>
  <si>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</si>
  <si>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</si>
  <si>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</si>
  <si>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</si>
  <si>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</si>
  <si>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</si>
  <si>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</si>
  <si>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</si>
  <si>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</si>
  <si>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</si>
  <si>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</si>
  <si>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</si>
  <si>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</si>
  <si>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</si>
  <si>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</si>
  <si>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</si>
  <si>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</si>
  <si>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</si>
  <si>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</si>
  <si>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</si>
  <si>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</si>
  <si>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</si>
  <si>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</si>
  <si>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</si>
  <si>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</si>
  <si>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</si>
  <si>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</si>
  <si>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</si>
  <si>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</si>
  <si>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</si>
  <si>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</si>
  <si>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</si>
  <si>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</si>
  <si>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</si>
  <si>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</si>
  <si>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</si>
  <si>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</si>
  <si>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</si>
  <si>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</si>
  <si>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</si>
  <si>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</si>
  <si>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</si>
  <si>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</si>
  <si>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</si>
  <si>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</si>
  <si>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</si>
  <si>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</si>
  <si>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</si>
  <si>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</si>
  <si>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</si>
  <si>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</si>
  <si>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</si>
  <si>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</si>
  <si>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</si>
  <si>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</si>
  <si>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</si>
  <si>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</si>
  <si>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</si>
  <si>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</si>
  <si>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</si>
  <si>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</si>
  <si>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</si>
  <si>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</si>
  <si>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</si>
  <si>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</si>
  <si>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</si>
  <si>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</si>
  <si>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</si>
  <si>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</si>
  <si>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</si>
  <si>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</si>
  <si>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</si>
  <si>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</si>
  <si>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</si>
  <si>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</si>
  <si>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</si>
  <si>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</si>
  <si>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</si>
  <si>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</si>
  <si>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</si>
  <si>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</si>
  <si>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</si>
  <si>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</si>
  <si>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</si>
  <si>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</si>
  <si>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</si>
  <si>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</si>
  <si>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</si>
  <si>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</si>
  <si>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</si>
  <si>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</si>
  <si>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</si>
  <si>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</si>
  <si>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</si>
  <si>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</si>
  <si>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</si>
  <si>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</si>
  <si>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</si>
  <si>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</si>
  <si>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</si>
  <si>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</si>
  <si>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</si>
  <si>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</si>
  <si>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</si>
  <si>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</si>
  <si>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</si>
  <si>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</si>
  <si>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</si>
  <si>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</si>
  <si>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</si>
  <si>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</si>
  <si>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</si>
  <si>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</si>
  <si>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</si>
  <si>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</si>
  <si>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</si>
  <si>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</si>
  <si>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</si>
  <si>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</si>
  <si>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</si>
  <si>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</si>
  <si>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</si>
  <si>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</si>
  <si>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</si>
  <si>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</si>
  <si>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</si>
  <si>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</si>
  <si>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</si>
  <si>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</si>
  <si>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</si>
  <si>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</si>
  <si>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</si>
  <si>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</si>
  <si>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</si>
  <si>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</si>
  <si>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</si>
  <si>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</si>
  <si>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</si>
  <si>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</si>
  <si>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</si>
  <si>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</si>
  <si>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</si>
  <si>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</si>
  <si>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</si>
  <si>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</si>
  <si>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</si>
  <si>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</si>
  <si>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</si>
  <si>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</si>
  <si>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</si>
  <si>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</si>
  <si>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</si>
  <si>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</si>
  <si>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</si>
  <si>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</si>
  <si>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</si>
  <si>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</si>
  <si>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</si>
  <si>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</si>
  <si>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</si>
  <si>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</si>
  <si>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</si>
  <si>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</si>
  <si>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</si>
  <si>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</si>
  <si>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</si>
  <si>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</si>
  <si>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</si>
  <si>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</si>
  <si>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</si>
  <si>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</si>
  <si>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</si>
  <si>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</si>
  <si>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</si>
  <si>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</si>
  <si>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</si>
  <si>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</si>
  <si>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</si>
  <si>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</si>
  <si>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</si>
  <si>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</si>
  <si>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</si>
  <si>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</si>
  <si>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</si>
  <si>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</si>
  <si>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</si>
  <si>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</si>
  <si>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</si>
  <si>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</si>
  <si>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</si>
  <si>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</si>
  <si>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</si>
  <si>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</si>
  <si>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</si>
  <si>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</si>
  <si>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</si>
  <si>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</si>
  <si>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</si>
  <si>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</si>
  <si>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</si>
  <si>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</si>
  <si>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</si>
  <si>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</si>
  <si>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</si>
  <si>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</si>
  <si>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</si>
  <si>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</si>
  <si>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</si>
  <si>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</si>
  <si>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</si>
  <si>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</si>
  <si>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</si>
  <si>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</si>
  <si>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</si>
  <si>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</si>
  <si>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</si>
  <si>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</si>
  <si>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</si>
  <si>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</si>
  <si>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</si>
  <si>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</si>
  <si>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</si>
  <si>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</si>
  <si>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</si>
  <si>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</si>
  <si>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</si>
  <si>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</si>
  <si>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</si>
  <si>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</si>
  <si>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</si>
  <si>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</si>
  <si>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</si>
  <si>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</si>
  <si>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</si>
  <si>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</si>
  <si>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</si>
  <si>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</si>
  <si>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</si>
  <si>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</si>
  <si>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</si>
  <si>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</si>
  <si>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</si>
  <si>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</si>
  <si>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</si>
  <si>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</si>
  <si>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</si>
  <si>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</si>
  <si>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</si>
  <si>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</si>
  <si>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</si>
  <si>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</si>
  <si>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</si>
  <si>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</si>
  <si>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</si>
  <si>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</si>
  <si>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</si>
  <si>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</si>
  <si>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</si>
  <si>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</si>
  <si>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</si>
  <si>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</si>
  <si>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</si>
  <si>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</si>
  <si>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</si>
  <si>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</si>
  <si>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</si>
  <si>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</si>
  <si>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</si>
  <si>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</si>
  <si>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</si>
  <si>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</si>
  <si>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</si>
  <si>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</si>
  <si>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</si>
  <si>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</si>
  <si>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</si>
  <si>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</si>
  <si>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</si>
  <si>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</si>
  <si>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</si>
  <si>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</si>
  <si>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</si>
  <si>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</si>
  <si>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</si>
  <si>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</si>
  <si>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</si>
  <si>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</si>
  <si>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</si>
  <si>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</si>
  <si>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</si>
  <si>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</si>
  <si>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</si>
  <si>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</si>
  <si>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</si>
  <si>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</si>
  <si>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</si>
  <si>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</si>
  <si>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</si>
  <si>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</si>
  <si>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</si>
  <si>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</si>
  <si>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</si>
  <si>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</si>
  <si>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</si>
  <si>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</si>
  <si>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</si>
  <si>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</si>
  <si>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</si>
  <si>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</si>
  <si>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</si>
  <si>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</si>
  <si>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</si>
  <si>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</si>
  <si>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</si>
  <si>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</si>
  <si>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</si>
  <si>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</si>
  <si>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</si>
  <si>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</si>
  <si>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</si>
  <si>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</si>
  <si>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</si>
  <si>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</si>
  <si>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</si>
  <si>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</si>
  <si>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</si>
  <si>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</si>
  <si>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</si>
  <si>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</si>
  <si>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</si>
  <si>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</si>
  <si>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</si>
  <si>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</si>
  <si>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</si>
  <si>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</si>
  <si>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</si>
  <si>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</si>
  <si>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</si>
  <si>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</si>
  <si>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</si>
  <si>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</si>
  <si>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</si>
  <si>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</si>
  <si>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</si>
  <si>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</si>
  <si>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</si>
  <si>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</si>
  <si>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</si>
  <si>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</si>
  <si>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</si>
  <si>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</si>
  <si>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</si>
  <si>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</si>
  <si>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</si>
  <si>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</si>
  <si>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</si>
  <si>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</si>
  <si>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</si>
  <si>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</si>
  <si>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</si>
  <si>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</si>
  <si>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</si>
  <si>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</si>
  <si>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</si>
  <si>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</si>
  <si>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</si>
  <si>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</si>
  <si>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</si>
  <si>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</si>
  <si>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</si>
  <si>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</si>
  <si>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</si>
  <si>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</si>
  <si>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</si>
  <si>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</si>
  <si>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</si>
  <si>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</si>
  <si>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</si>
  <si>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</si>
  <si>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</si>
  <si>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</si>
  <si>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</si>
  <si>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</si>
  <si>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</si>
  <si>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</si>
  <si>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</si>
  <si>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</si>
  <si>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</si>
  <si>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</si>
  <si>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</si>
  <si>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</si>
  <si>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</si>
  <si>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</si>
  <si>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</si>
  <si>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</si>
  <si>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</si>
  <si>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</si>
  <si>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</si>
  <si>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</si>
  <si>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</si>
  <si>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</si>
  <si>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</si>
  <si>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</si>
  <si>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</si>
  <si>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</si>
  <si>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</si>
  <si>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</si>
  <si>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</si>
  <si>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</si>
  <si>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</si>
  <si>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</si>
  <si>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</si>
  <si>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</si>
  <si>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</si>
  <si>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</si>
  <si>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</si>
  <si>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</si>
  <si>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</si>
  <si>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</si>
  <si>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</si>
  <si>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</si>
  <si>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</si>
  <si>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</si>
  <si>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</si>
  <si>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</si>
  <si>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</si>
  <si>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</si>
  <si>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</si>
  <si>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</si>
  <si>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</si>
  <si>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</si>
  <si>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</si>
  <si>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</si>
  <si>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</si>
  <si>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</si>
  <si>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</si>
  <si>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</si>
  <si>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</si>
  <si>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</si>
  <si>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</si>
  <si>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</si>
  <si>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</si>
  <si>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</si>
  <si>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</si>
  <si>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</si>
  <si>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</si>
  <si>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</si>
  <si>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</si>
  <si>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</si>
  <si>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</si>
  <si>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</si>
  <si>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</si>
  <si>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</si>
  <si>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</si>
  <si>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</si>
  <si>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</si>
  <si>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</si>
  <si>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</si>
  <si>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</si>
  <si>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</si>
  <si>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</si>
  <si>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</si>
  <si>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</si>
  <si>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</si>
  <si>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</si>
  <si>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</si>
  <si>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</si>
  <si>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</si>
  <si>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</si>
  <si>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</si>
  <si>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</si>
  <si>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</si>
  <si>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</si>
  <si>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</si>
  <si>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</si>
  <si>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</si>
  <si>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</si>
  <si>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</si>
  <si>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</si>
  <si>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</si>
  <si>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</si>
  <si>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</si>
  <si>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</si>
  <si>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</si>
  <si>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</si>
  <si>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</si>
  <si>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</si>
  <si>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</si>
  <si>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</si>
  <si>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</si>
  <si>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</si>
  <si>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</si>
  <si>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</si>
  <si>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</si>
  <si>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</si>
  <si>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</si>
  <si>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</si>
  <si>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</si>
  <si>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</si>
  <si>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</si>
  <si>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</si>
  <si>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</si>
  <si>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</si>
  <si>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</si>
  <si>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</si>
  <si>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</si>
  <si>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</si>
  <si>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</si>
  <si>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</si>
  <si>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</si>
  <si>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</si>
  <si>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</si>
  <si>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</si>
  <si>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</si>
  <si>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</si>
  <si>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</si>
  <si>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</si>
  <si>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</si>
  <si>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</si>
  <si>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</si>
  <si>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</si>
  <si>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</si>
  <si>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</si>
  <si>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</si>
  <si>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</si>
  <si>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</si>
  <si>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</si>
  <si>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</si>
  <si>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</si>
  <si>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</si>
  <si>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</si>
  <si>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</si>
  <si>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</si>
  <si>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</si>
  <si>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</si>
  <si>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</si>
  <si>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</si>
  <si>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</si>
  <si>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</si>
  <si>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</si>
  <si>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</si>
  <si>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</si>
  <si>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</si>
  <si>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</si>
  <si>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</si>
  <si>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</si>
  <si>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</si>
  <si>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</si>
  <si>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</si>
  <si>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</si>
  <si>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</si>
  <si>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</si>
  <si>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</si>
  <si>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</si>
  <si>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</si>
  <si>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</si>
  <si>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</si>
  <si>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</si>
  <si>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</si>
  <si>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</si>
  <si>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</si>
  <si>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</si>
  <si>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</si>
  <si>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</si>
  <si>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</si>
  <si>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</si>
  <si>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</si>
  <si>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</si>
  <si>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</si>
  <si>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</si>
  <si>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</si>
  <si>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</si>
  <si>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</si>
  <si>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</si>
  <si>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</si>
  <si>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</si>
  <si>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</si>
  <si>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</si>
  <si>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</si>
  <si>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</si>
  <si>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</si>
  <si>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</si>
  <si>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</si>
  <si>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</si>
  <si>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</si>
  <si>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</si>
  <si>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</si>
  <si>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</si>
  <si>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</si>
  <si>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</si>
  <si>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</si>
  <si>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</si>
  <si>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</si>
  <si>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</si>
  <si>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</si>
  <si>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</si>
  <si>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</si>
  <si>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</si>
  <si>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</si>
  <si>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</si>
  <si>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</si>
  <si>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</si>
  <si>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</si>
  <si>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</si>
  <si>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</si>
  <si>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</si>
  <si>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</si>
  <si>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</si>
  <si>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</si>
  <si>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</si>
  <si>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</si>
  <si>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</si>
  <si>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</si>
  <si>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</si>
  <si>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</si>
  <si>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</si>
  <si>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</si>
  <si>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</si>
  <si>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</si>
  <si>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</si>
  <si>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</si>
  <si>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</si>
  <si>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</si>
  <si>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</si>
  <si>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</si>
  <si>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</si>
  <si>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</si>
  <si>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</si>
  <si>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</si>
  <si>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</si>
  <si>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</si>
  <si>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</si>
  <si>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</si>
  <si>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</si>
  <si>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</si>
  <si>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</si>
  <si>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</si>
  <si>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</si>
  <si>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</si>
  <si>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</si>
  <si>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</si>
  <si>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</si>
  <si>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</si>
  <si>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</si>
  <si>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</si>
  <si>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</si>
  <si>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</si>
  <si>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</si>
  <si>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</si>
  <si>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</si>
  <si>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</si>
  <si>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</si>
  <si>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</si>
  <si>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</si>
  <si>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</si>
  <si>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</si>
  <si>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</si>
  <si>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</si>
  <si>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</si>
  <si>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</si>
  <si>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</si>
  <si>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</si>
  <si>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</si>
  <si>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</si>
  <si>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</si>
  <si>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</si>
  <si>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</si>
  <si>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</si>
  <si>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</si>
  <si>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</si>
  <si>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</si>
  <si>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</si>
  <si>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</si>
  <si>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</si>
  <si>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</si>
  <si>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</si>
  <si>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</si>
  <si>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</si>
  <si>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</si>
  <si>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</si>
  <si>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</si>
  <si>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</si>
  <si>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</si>
  <si>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</si>
  <si>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</si>
  <si>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</si>
  <si>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</si>
  <si>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</si>
  <si>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</si>
  <si>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</si>
  <si>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</si>
  <si>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</si>
  <si>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</si>
  <si>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</si>
  <si>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</si>
  <si>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</si>
  <si>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</si>
  <si>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</si>
  <si>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</si>
  <si>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</si>
  <si>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</si>
  <si>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</si>
  <si>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</si>
  <si>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</si>
  <si>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</si>
  <si>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</si>
  <si>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</si>
  <si>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</si>
  <si>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</si>
  <si>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</si>
  <si>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</si>
  <si>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</si>
  <si>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</si>
  <si>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</si>
  <si>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</si>
  <si>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</si>
  <si>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</si>
  <si>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</si>
  <si>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</si>
  <si>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</si>
  <si>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</si>
  <si>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</si>
  <si>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</si>
  <si>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</si>
  <si>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</si>
  <si>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</si>
  <si>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</si>
  <si>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</si>
  <si>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</si>
  <si>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</si>
  <si>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</si>
  <si>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</si>
  <si>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</si>
  <si>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</si>
  <si>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</si>
  <si>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</si>
  <si>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</si>
  <si>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</si>
  <si>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</si>
  <si>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</si>
  <si>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</si>
  <si>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</si>
  <si>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</si>
  <si>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</si>
  <si>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</si>
  <si>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</si>
  <si>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</si>
  <si>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</si>
  <si>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</si>
  <si>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</si>
  <si>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</si>
  <si>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</si>
  <si>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</si>
  <si>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</si>
  <si>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</si>
  <si>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</si>
  <si>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</si>
  <si>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</si>
  <si>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</si>
  <si>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</si>
  <si>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</si>
  <si>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</si>
  <si>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</si>
  <si>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</si>
  <si>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</si>
  <si>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</si>
  <si>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</si>
  <si>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</si>
  <si>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</si>
  <si>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</si>
  <si>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</si>
  <si>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</si>
  <si>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</si>
  <si>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</si>
  <si>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</si>
  <si>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</si>
  <si>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</si>
  <si>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</si>
  <si>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</si>
  <si>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</si>
  <si>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</si>
  <si>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</si>
  <si>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</si>
  <si>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</si>
  <si>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</si>
  <si>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</si>
  <si>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</si>
  <si>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</si>
  <si>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</si>
  <si>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</si>
  <si>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</si>
  <si>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</si>
  <si>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</si>
  <si>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</si>
  <si>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</si>
  <si>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</si>
  <si>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</si>
  <si>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</si>
  <si>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</si>
  <si>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</si>
  <si>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</si>
  <si>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</si>
  <si>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</si>
  <si>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</si>
  <si>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</si>
  <si>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</si>
  <si>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</si>
  <si>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</si>
  <si>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</si>
  <si>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</si>
  <si>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</si>
  <si>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</si>
  <si>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</si>
  <si>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</si>
  <si>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</si>
  <si>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</si>
  <si>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</si>
  <si>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</si>
  <si>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</si>
  <si>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</si>
  <si>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</si>
  <si>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</si>
  <si>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</si>
  <si>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</si>
  <si>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</si>
  <si>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</si>
  <si>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</si>
  <si>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</si>
  <si>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</si>
  <si>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</si>
  <si>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</si>
  <si>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</si>
  <si>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</si>
  <si>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</si>
  <si>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</si>
  <si>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</si>
  <si>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</si>
  <si>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</si>
  <si>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</si>
  <si>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</si>
  <si>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</si>
  <si>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</si>
  <si>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</si>
  <si>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</si>
  <si>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</si>
  <si>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</si>
  <si>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</si>
  <si>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</si>
  <si>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</si>
  <si>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</si>
  <si>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</si>
  <si>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</si>
  <si>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</si>
  <si>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</si>
  <si>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</si>
  <si>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</si>
  <si>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</si>
  <si>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</si>
  <si>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</si>
  <si>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</si>
  <si>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</si>
  <si>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</si>
  <si>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</si>
  <si>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</si>
  <si>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</si>
  <si>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</si>
  <si>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</si>
  <si>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</si>
  <si>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</si>
  <si>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</si>
  <si>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</si>
  <si>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</si>
  <si>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</si>
  <si>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</si>
  <si>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</si>
  <si>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</si>
  <si>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</si>
  <si>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</si>
  <si>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</si>
  <si>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</si>
  <si>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</si>
  <si>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</si>
  <si>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</si>
  <si>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</si>
  <si>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</si>
  <si>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</si>
  <si>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</si>
  <si>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</si>
  <si>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</si>
  <si>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</si>
  <si>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</si>
  <si>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</si>
  <si>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</si>
  <si>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</si>
  <si>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</si>
  <si>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</si>
  <si>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</si>
  <si>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</si>
  <si>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</si>
  <si>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</si>
  <si>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</si>
  <si>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</si>
  <si>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</si>
  <si>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</si>
  <si>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</si>
  <si>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</si>
  <si>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</si>
  <si>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</si>
  <si>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</si>
  <si>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</si>
  <si>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</si>
  <si>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</si>
  <si>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</si>
  <si>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</si>
  <si>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</si>
  <si>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</si>
  <si>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</si>
  <si>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</si>
  <si>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</si>
  <si>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</si>
  <si>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</si>
  <si>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</si>
  <si>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</si>
  <si>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</si>
  <si>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</si>
  <si>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</si>
  <si>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</si>
  <si>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</si>
  <si>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</si>
  <si>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</si>
  <si>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</si>
  <si>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</si>
  <si>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</si>
  <si>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</si>
  <si>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</si>
  <si>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</si>
  <si>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</si>
  <si>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</si>
  <si>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</si>
  <si>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</si>
  <si>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</si>
  <si>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</si>
  <si>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</si>
  <si>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</si>
  <si>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</si>
  <si>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</si>
  <si>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</si>
  <si>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</si>
  <si>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</si>
  <si>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</si>
  <si>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</si>
  <si>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</si>
  <si>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</si>
  <si>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</si>
  <si>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</si>
  <si>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</si>
  <si>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</si>
  <si>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</si>
  <si>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</si>
  <si>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</si>
  <si>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</si>
  <si>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</si>
  <si>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</si>
  <si>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</si>
  <si>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</si>
  <si>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</si>
  <si>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</si>
  <si>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</si>
  <si>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</si>
  <si>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</si>
  <si>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</si>
  <si>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</si>
  <si>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</si>
  <si>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</si>
  <si>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</si>
  <si>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</si>
  <si>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</si>
  <si>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</si>
  <si>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</si>
  <si>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</si>
  <si>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</si>
  <si>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</si>
  <si>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</si>
  <si>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</si>
  <si>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</si>
  <si>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</si>
  <si>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</si>
  <si>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</si>
  <si>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</si>
  <si>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</si>
  <si>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</si>
  <si>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</si>
  <si>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</si>
  <si>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</si>
  <si>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</si>
  <si>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</si>
  <si>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</si>
  <si>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</si>
  <si>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</si>
  <si>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</si>
  <si>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</si>
  <si>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</si>
  <si>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</si>
  <si>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</si>
  <si>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</si>
  <si>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</si>
  <si>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</si>
  <si>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</si>
  <si>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</si>
  <si>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</si>
  <si>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</si>
  <si>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</si>
  <si>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</si>
  <si>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</si>
  <si>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</si>
  <si>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</si>
  <si>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</si>
  <si>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</si>
  <si>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</si>
  <si>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</si>
  <si>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</si>
  <si>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</si>
  <si>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</si>
  <si>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</si>
  <si>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</si>
  <si>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</si>
  <si>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</si>
  <si>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</si>
  <si>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</si>
  <si>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</si>
  <si>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</si>
  <si>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</si>
  <si>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</si>
  <si>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</si>
  <si>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</si>
  <si>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</si>
  <si>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</si>
  <si>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</si>
  <si>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</si>
  <si>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</si>
  <si>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</si>
  <si>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</si>
  <si>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</si>
  <si>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</si>
  <si>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</si>
  <si>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</si>
  <si>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</si>
  <si>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</si>
  <si>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</si>
  <si>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</si>
  <si>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</si>
  <si>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</si>
  <si>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</si>
  <si>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</si>
  <si>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</si>
  <si>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</si>
  <si>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</si>
  <si>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</si>
  <si>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</si>
  <si>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</si>
  <si>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</si>
  <si>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</si>
  <si>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</si>
  <si>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</si>
  <si>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</si>
  <si>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</si>
  <si>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</si>
  <si>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</si>
  <si>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</si>
  <si>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</si>
  <si>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</si>
  <si>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</si>
  <si>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</si>
  <si>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</si>
  <si>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</si>
  <si>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</si>
  <si>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</si>
  <si>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</si>
  <si>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</si>
  <si>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</si>
  <si>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</si>
  <si>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</si>
  <si>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</si>
  <si>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</si>
  <si>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</si>
  <si>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</si>
  <si>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</si>
  <si>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</si>
  <si>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</si>
  <si>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</si>
  <si>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</si>
  <si>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</si>
  <si>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</si>
  <si>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</si>
  <si>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</si>
  <si>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</si>
  <si>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</si>
  <si>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</si>
  <si>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</si>
  <si>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</si>
  <si>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</si>
  <si>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</si>
  <si>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</si>
  <si>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</si>
  <si>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</si>
  <si>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</si>
  <si>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</si>
  <si>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</si>
  <si>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</si>
  <si>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</si>
  <si>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</si>
  <si>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</si>
  <si>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</si>
  <si>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</si>
  <si>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</si>
  <si>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</si>
  <si>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</si>
  <si>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</si>
  <si>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</si>
  <si>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</si>
  <si>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</si>
  <si>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</si>
  <si>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</si>
  <si>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</si>
  <si>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</si>
  <si>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</si>
  <si>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</si>
  <si>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</si>
  <si>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</si>
  <si>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</si>
  <si>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</si>
  <si>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</si>
  <si>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</si>
  <si>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</si>
  <si>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</si>
  <si>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</si>
  <si>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</si>
  <si>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</si>
  <si>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</si>
  <si>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</si>
  <si>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</si>
  <si>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</si>
  <si>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</si>
  <si>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</si>
  <si>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</si>
  <si>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</si>
  <si>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</si>
  <si>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</si>
  <si>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</si>
  <si>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</si>
  <si>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</si>
  <si>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</si>
  <si>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</si>
  <si>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</si>
  <si>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</si>
  <si>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</si>
  <si>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</si>
  <si>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</si>
  <si>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</si>
  <si>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</si>
  <si>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</si>
  <si>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</si>
  <si>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</si>
  <si>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</si>
  <si>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</si>
  <si>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</si>
  <si>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</si>
  <si>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</si>
  <si>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</si>
  <si>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</si>
  <si>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</si>
  <si>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</si>
  <si>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</si>
  <si>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</si>
  <si>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</si>
  <si>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</si>
  <si>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</si>
  <si>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</si>
  <si>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</si>
  <si>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</si>
  <si>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</si>
  <si>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</si>
  <si>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</si>
  <si>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</si>
  <si>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</si>
  <si>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</si>
  <si>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</si>
  <si>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</si>
  <si>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</si>
  <si>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</si>
  <si>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</si>
  <si>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</si>
  <si>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</si>
  <si>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</si>
  <si>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</si>
  <si>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</si>
  <si>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</si>
  <si>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</si>
  <si>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</si>
  <si>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</si>
  <si>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</si>
  <si>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</si>
  <si>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</si>
  <si>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</si>
  <si>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</si>
  <si>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</si>
  <si>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</si>
  <si>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</si>
  <si>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</si>
  <si>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</si>
  <si>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</si>
  <si>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</si>
  <si>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</si>
  <si>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</si>
  <si>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</si>
  <si>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</si>
  <si>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</si>
  <si>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</si>
  <si>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</si>
  <si>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</si>
  <si>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</si>
  <si>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</si>
  <si>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</si>
  <si>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</si>
  <si>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</si>
  <si>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</si>
  <si>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</si>
  <si>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</si>
  <si>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</si>
  <si>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</si>
  <si>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</si>
  <si>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</si>
  <si>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</si>
  <si>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</si>
  <si>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</si>
  <si>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</si>
  <si>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</si>
  <si>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</si>
  <si>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</si>
  <si>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</si>
  <si>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</si>
  <si>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</si>
  <si>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</si>
  <si>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</si>
  <si>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</si>
  <si>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</si>
  <si>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</si>
  <si>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</si>
  <si>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</si>
  <si>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</si>
  <si>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</si>
  <si>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</si>
  <si>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</si>
  <si>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</si>
  <si>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</si>
  <si>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</si>
  <si>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</si>
  <si>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</si>
  <si>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</si>
  <si>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</si>
  <si>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</si>
  <si>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</si>
  <si>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</si>
  <si>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</si>
  <si>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</si>
  <si>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</si>
  <si>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</si>
  <si>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</si>
  <si>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</si>
  <si>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</si>
  <si>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</si>
  <si>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</si>
  <si>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</si>
  <si>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</si>
  <si>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</si>
  <si>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</si>
  <si>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</si>
  <si>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</si>
  <si>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</si>
  <si>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</si>
  <si>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</si>
  <si>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</si>
  <si>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</si>
  <si>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</si>
  <si>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</si>
  <si>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</si>
  <si>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</si>
  <si>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</si>
  <si>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</si>
  <si>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</si>
  <si>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</si>
  <si>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</si>
  <si>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</si>
  <si>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</si>
  <si>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</si>
  <si>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</si>
  <si>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</si>
  <si>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</si>
  <si>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</si>
  <si>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</si>
  <si>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</si>
  <si>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</si>
  <si>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</si>
  <si>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</si>
  <si>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</si>
  <si>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</si>
  <si>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</si>
  <si>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</si>
  <si>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</si>
  <si>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</si>
  <si>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</si>
  <si>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</si>
  <si>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</si>
  <si>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</si>
  <si>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</si>
  <si>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</si>
  <si>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</si>
  <si>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</si>
  <si>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</si>
  <si>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</si>
  <si>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</si>
  <si>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</si>
  <si>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</si>
  <si>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</si>
  <si>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</si>
  <si>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</si>
  <si>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</si>
  <si>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</si>
  <si>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</si>
  <si>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</si>
  <si>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</si>
  <si>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</si>
  <si>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</si>
  <si>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</si>
  <si>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</si>
  <si>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</si>
  <si>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</si>
  <si>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</si>
  <si>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</si>
  <si>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</si>
  <si>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</si>
  <si>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</si>
  <si>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</si>
  <si>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</si>
  <si>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</si>
  <si>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</si>
  <si>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</si>
  <si>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</si>
  <si>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</si>
  <si>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</si>
  <si>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</si>
  <si>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</si>
  <si>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</si>
  <si>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</si>
  <si>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</si>
  <si>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</si>
  <si>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</si>
  <si>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</si>
  <si>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</si>
  <si>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</si>
  <si>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</si>
  <si>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</si>
  <si>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</si>
  <si>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</si>
  <si>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</si>
  <si>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</si>
  <si>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</si>
  <si>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</si>
  <si>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</si>
  <si>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</si>
  <si>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</si>
  <si>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</si>
  <si>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</si>
  <si>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</si>
  <si>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</si>
  <si>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</si>
  <si>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</si>
  <si>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</si>
  <si>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</si>
  <si>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</si>
  <si>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</si>
  <si>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</si>
  <si>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</si>
  <si>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</si>
  <si>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</si>
  <si>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</si>
  <si>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</si>
  <si>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</si>
  <si>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</si>
  <si>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</si>
  <si>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</si>
  <si>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</si>
  <si>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</si>
  <si>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</si>
  <si>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</si>
  <si>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</si>
  <si>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</si>
  <si>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</si>
  <si>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</si>
  <si>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</si>
  <si>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</si>
  <si>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</si>
  <si>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</si>
  <si>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</si>
  <si>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</si>
  <si>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</si>
  <si>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</si>
  <si>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</si>
  <si>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</si>
  <si>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</si>
  <si>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</si>
  <si>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</si>
  <si>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</si>
  <si>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</si>
  <si>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</si>
  <si>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</si>
  <si>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</si>
  <si>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</si>
  <si>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</si>
  <si>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</si>
  <si>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</si>
  <si>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</si>
  <si>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</si>
  <si>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</si>
  <si>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</si>
  <si>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</si>
  <si>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</si>
  <si>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</si>
  <si>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</si>
  <si>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</si>
  <si>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</si>
  <si>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</si>
  <si>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</si>
  <si>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</si>
  <si>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</si>
  <si>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</si>
  <si>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</si>
  <si>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</si>
  <si>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</si>
  <si>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</si>
  <si>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</si>
  <si>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</si>
  <si>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</si>
  <si>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</si>
  <si>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</si>
  <si>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</si>
  <si>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</si>
  <si>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</si>
  <si>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</si>
  <si>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</si>
  <si>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</si>
  <si>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</si>
  <si>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</si>
  <si>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</si>
  <si>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</si>
  <si>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</si>
  <si>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</si>
  <si>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</si>
  <si>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</si>
  <si>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</si>
  <si>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</si>
  <si>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</si>
  <si>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</si>
  <si>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</si>
  <si>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</si>
  <si>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</si>
  <si>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</si>
  <si>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</si>
  <si>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</si>
  <si>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</si>
  <si>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</si>
  <si>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</si>
  <si>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</si>
  <si>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</si>
  <si>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</si>
  <si>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</si>
  <si>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</si>
  <si>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</si>
  <si>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</si>
  <si>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</si>
  <si>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</si>
  <si>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</si>
  <si>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</si>
  <si>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</si>
  <si>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</si>
  <si>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</si>
  <si>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</si>
  <si>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</si>
  <si>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</si>
  <si>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</si>
  <si>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</si>
  <si>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</si>
  <si>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</si>
  <si>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</si>
  <si>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</si>
  <si>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</si>
  <si>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</si>
  <si>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</si>
  <si>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</si>
  <si>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</si>
  <si>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</si>
  <si>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</si>
  <si>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</si>
  <si>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</si>
  <si>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</si>
  <si>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</si>
  <si>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</si>
  <si>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</si>
  <si>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</si>
  <si>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</si>
  <si>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</si>
  <si>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</si>
  <si>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</si>
  <si>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</si>
  <si>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</si>
  <si>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</si>
  <si>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</si>
  <si>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</si>
  <si>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</si>
  <si>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</si>
  <si>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</si>
  <si>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</si>
  <si>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</si>
  <si>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</si>
  <si>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</si>
  <si>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</si>
  <si>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</si>
  <si>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</si>
  <si>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</si>
  <si>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</si>
  <si>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</si>
  <si>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</si>
  <si>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</si>
  <si>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</si>
  <si>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</si>
  <si>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</si>
  <si>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</si>
  <si>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</si>
  <si>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</si>
  <si>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</si>
  <si>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</si>
  <si>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</si>
  <si>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</si>
  <si>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</si>
  <si>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</si>
  <si>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</si>
  <si>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</si>
  <si>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</si>
  <si>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</si>
  <si>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</si>
  <si>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</si>
  <si>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</si>
  <si>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</si>
  <si>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</si>
  <si>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</si>
  <si>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</si>
  <si>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</si>
  <si>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</si>
  <si>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</si>
  <si>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</si>
  <si>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</si>
  <si>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</si>
  <si>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</si>
  <si>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</si>
  <si>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</si>
  <si>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</si>
  <si>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</si>
  <si>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</si>
  <si>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</si>
  <si>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</si>
  <si>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</si>
  <si>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</si>
  <si>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</si>
  <si>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</si>
  <si>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</si>
  <si>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</si>
  <si>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</si>
  <si>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</si>
  <si>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</si>
  <si>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</si>
  <si>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</si>
  <si>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</si>
  <si>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</si>
  <si>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</si>
  <si>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</si>
  <si>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</si>
  <si>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</si>
  <si>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</si>
  <si>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</si>
  <si>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</si>
  <si>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</si>
  <si>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</si>
  <si>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</si>
  <si>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</si>
  <si>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</si>
  <si>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</si>
  <si>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</si>
  <si>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</si>
  <si>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</si>
  <si>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</si>
  <si>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</si>
  <si>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</si>
  <si>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</si>
  <si>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</si>
  <si>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</si>
  <si>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</si>
  <si>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</si>
  <si>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</si>
  <si>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</si>
  <si>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</si>
  <si>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</si>
  <si>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</si>
  <si>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</si>
  <si>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</si>
  <si>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</si>
  <si>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</si>
  <si>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</si>
  <si>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</si>
  <si>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</si>
  <si>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</si>
  <si>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</si>
  <si>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</si>
  <si>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</si>
  <si>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</si>
  <si>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</si>
  <si>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</si>
  <si>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</si>
  <si>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</si>
  <si>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</si>
  <si>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</si>
  <si>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</si>
  <si>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</si>
  <si>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</si>
  <si>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</si>
  <si>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</si>
  <si>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</si>
  <si>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</si>
  <si>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</si>
  <si>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</si>
  <si>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</si>
  <si>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</si>
  <si>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</si>
  <si>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</si>
  <si>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</si>
  <si>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</si>
  <si>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</si>
  <si>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</si>
  <si>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</si>
  <si>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</si>
  <si>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</si>
  <si>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</si>
  <si>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</si>
  <si>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</si>
  <si>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</si>
  <si>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</si>
  <si>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</si>
  <si>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</si>
  <si>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</si>
  <si>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</si>
  <si>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</si>
  <si>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</si>
  <si>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</si>
  <si>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</si>
  <si>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</si>
  <si>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</si>
  <si>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</si>
  <si>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</si>
  <si>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</si>
  <si>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</si>
  <si>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</si>
  <si>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</si>
  <si>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</si>
  <si>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</si>
  <si>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</si>
  <si>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</si>
  <si>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</si>
  <si>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</si>
  <si>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</si>
  <si>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</si>
  <si>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</si>
  <si>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</si>
  <si>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</si>
  <si>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</si>
  <si>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</si>
  <si>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</si>
  <si>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</si>
  <si>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</si>
  <si>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</si>
  <si>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</si>
  <si>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</si>
  <si>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</si>
  <si>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</si>
  <si>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</si>
  <si>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</si>
  <si>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</si>
  <si>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</si>
  <si>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</si>
  <si>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</si>
  <si>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</si>
  <si>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</si>
  <si>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</si>
  <si>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</si>
  <si>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</si>
  <si>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</si>
  <si>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</si>
  <si>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</si>
  <si>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</si>
  <si>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</si>
  <si>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</si>
  <si>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</si>
  <si>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</si>
  <si>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</si>
  <si>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</si>
  <si>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</si>
  <si>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</si>
  <si>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</si>
  <si>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</si>
  <si>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</si>
  <si>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</si>
  <si>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</si>
  <si>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</si>
  <si>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</si>
  <si>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</si>
  <si>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</si>
  <si>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</si>
  <si>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</si>
  <si>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</si>
  <si>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</si>
  <si>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</si>
  <si>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</si>
  <si>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</si>
  <si>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</si>
  <si>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</si>
  <si>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</si>
  <si>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</si>
  <si>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</si>
  <si>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</si>
  <si>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</si>
  <si>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</si>
  <si>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</si>
  <si>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</si>
  <si>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</si>
  <si>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</si>
  <si>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</si>
  <si>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</si>
  <si>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</si>
  <si>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</si>
  <si>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</si>
  <si>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</si>
  <si>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</si>
  <si>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</si>
  <si>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</si>
  <si>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</si>
  <si>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</si>
  <si>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</si>
  <si>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</si>
  <si>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</si>
  <si>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</si>
  <si>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</si>
  <si>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</si>
  <si>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</si>
  <si>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</si>
  <si>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</si>
  <si>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</si>
  <si>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</si>
  <si>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</si>
  <si>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</si>
  <si>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</si>
  <si>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</si>
  <si>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</si>
  <si>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</si>
  <si>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</si>
  <si>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</si>
  <si>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</si>
  <si>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</si>
  <si>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</si>
  <si>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</si>
  <si>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</si>
  <si>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</si>
  <si>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</si>
  <si>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</si>
  <si>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</si>
  <si>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</si>
  <si>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</si>
  <si>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</si>
  <si>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</si>
  <si>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</si>
  <si>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</si>
  <si>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</si>
  <si>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</si>
  <si>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</si>
  <si>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</si>
  <si>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</si>
  <si>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</si>
  <si>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</si>
  <si>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</si>
  <si>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</si>
  <si>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</si>
  <si>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</si>
  <si>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</si>
  <si>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</si>
  <si>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</si>
  <si>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</si>
  <si>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</si>
  <si>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</si>
  <si>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</si>
  <si>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</si>
  <si>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</si>
  <si>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</si>
  <si>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</si>
  <si>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</si>
  <si>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</si>
  <si>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</si>
  <si>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</si>
  <si>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</si>
  <si>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</si>
  <si>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</si>
  <si>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</si>
  <si>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</si>
  <si>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</si>
  <si>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</si>
  <si>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</si>
  <si>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</si>
  <si>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</si>
  <si>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</si>
  <si>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</si>
  <si>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</si>
  <si>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</si>
  <si>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</si>
  <si>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</si>
  <si>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</si>
  <si>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</si>
  <si>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</si>
  <si>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</si>
  <si>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</si>
  <si>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</si>
  <si>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</si>
  <si>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</si>
  <si>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</si>
  <si>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</si>
  <si>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</si>
  <si>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</si>
  <si>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</si>
  <si>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</si>
  <si>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</si>
  <si>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</si>
  <si>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</si>
  <si>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</si>
  <si>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</si>
  <si>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</si>
  <si>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</si>
  <si>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</si>
  <si>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</si>
  <si>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</si>
  <si>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</si>
  <si>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</si>
  <si>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</si>
  <si>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</si>
  <si>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</si>
  <si>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</si>
  <si>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</si>
  <si>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</si>
  <si>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</si>
  <si>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</si>
  <si>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</si>
  <si>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</si>
  <si>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</si>
  <si>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</si>
  <si>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</si>
  <si>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</si>
  <si>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</si>
  <si>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</si>
  <si>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</si>
  <si>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</si>
  <si>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</si>
  <si>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</si>
  <si>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</si>
  <si>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</si>
  <si>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</si>
  <si>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</si>
  <si>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</si>
  <si>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</si>
  <si>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</si>
  <si>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</si>
  <si>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</si>
  <si>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</si>
  <si>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</si>
  <si>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</si>
  <si>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</si>
  <si>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</si>
  <si>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</si>
  <si>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</si>
  <si>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</si>
  <si>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</si>
  <si>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</si>
  <si>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</si>
  <si>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</si>
  <si>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</si>
  <si>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</si>
  <si>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</si>
  <si>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</si>
  <si>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</si>
  <si>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</si>
  <si>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</si>
  <si>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</si>
  <si>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</si>
  <si>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</si>
  <si>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</si>
  <si>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</si>
  <si>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</si>
  <si>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</si>
  <si>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</si>
  <si>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</si>
  <si>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</si>
  <si>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</si>
  <si>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</si>
  <si>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</si>
  <si>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</si>
  <si>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</si>
  <si>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</si>
  <si>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</si>
  <si>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</si>
  <si>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</si>
  <si>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</si>
  <si>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</si>
  <si>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</si>
  <si>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</si>
  <si>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</si>
  <si>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</si>
  <si>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</si>
  <si>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</si>
  <si>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</si>
  <si>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</si>
  <si>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</si>
  <si>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</si>
  <si>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</si>
  <si>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</si>
  <si>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</si>
  <si>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</si>
  <si>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</si>
  <si>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</si>
  <si>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</si>
  <si>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</si>
  <si>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</si>
  <si>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</si>
  <si>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</si>
  <si>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</si>
  <si>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</si>
  <si>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</si>
  <si>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</si>
  <si>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</si>
  <si>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</si>
  <si>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</si>
  <si>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</si>
  <si>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</si>
  <si>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</si>
  <si>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</si>
  <si>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</si>
  <si>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</si>
  <si>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</si>
  <si>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</si>
  <si>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</si>
  <si>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</si>
  <si>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</si>
  <si>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</si>
  <si>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</si>
  <si>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</si>
  <si>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</si>
  <si>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</si>
  <si>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</si>
  <si>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</si>
  <si>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</si>
  <si>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</si>
  <si>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</si>
  <si>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</si>
  <si>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</si>
  <si>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</si>
  <si>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</si>
  <si>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</si>
  <si>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</si>
  <si>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</si>
  <si>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</si>
  <si>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</si>
  <si>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</si>
  <si>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</si>
  <si>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</si>
  <si>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</si>
  <si>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</si>
  <si>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</si>
  <si>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</si>
  <si>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</si>
  <si>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</si>
  <si>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</si>
  <si>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</si>
  <si>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</si>
  <si>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</si>
  <si>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</si>
  <si>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</si>
  <si>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</si>
  <si>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</si>
  <si>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</si>
  <si>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</si>
  <si>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</si>
  <si>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</si>
  <si>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</si>
  <si>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</si>
  <si>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</si>
  <si>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</si>
  <si>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</si>
  <si>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</si>
  <si>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</si>
  <si>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</si>
  <si>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</si>
  <si>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</si>
  <si>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</si>
  <si>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</si>
  <si>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</si>
  <si>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</si>
  <si>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</si>
  <si>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</si>
  <si>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</si>
  <si>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</si>
  <si>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</si>
  <si>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</si>
  <si>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</si>
  <si>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</si>
  <si>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</si>
  <si>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</si>
  <si>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</si>
  <si>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</si>
  <si>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</si>
  <si>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</si>
  <si>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</si>
  <si>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</si>
  <si>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</si>
  <si>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</si>
  <si>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</si>
  <si>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</si>
  <si>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</si>
  <si>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</si>
  <si>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</si>
  <si>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</si>
  <si>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</si>
  <si>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</si>
  <si>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</si>
  <si>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</si>
  <si>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</si>
  <si>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</si>
  <si>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</si>
  <si>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</si>
  <si>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</si>
  <si>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</si>
  <si>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</si>
  <si>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</si>
  <si>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</si>
  <si>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</si>
  <si>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</si>
  <si>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</si>
  <si>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</si>
  <si>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</si>
  <si>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</si>
  <si>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</si>
  <si>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</si>
  <si>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</si>
  <si>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</si>
  <si>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</si>
  <si>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</si>
  <si>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</si>
  <si>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</si>
  <si>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</si>
  <si>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</si>
  <si>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</si>
  <si>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</si>
  <si>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</si>
  <si>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</si>
  <si>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</si>
  <si>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</si>
  <si>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</si>
  <si>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</si>
  <si>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</si>
  <si>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</si>
  <si>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</si>
  <si>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</si>
  <si>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</si>
  <si>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</si>
  <si>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</si>
  <si>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</si>
  <si>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</si>
  <si>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</si>
  <si>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</si>
  <si>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</si>
  <si>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</si>
  <si>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</si>
  <si>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</si>
  <si>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</si>
  <si>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</si>
  <si>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</si>
  <si>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</si>
  <si>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</si>
  <si>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</si>
  <si>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</si>
  <si>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</si>
  <si>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</si>
  <si>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</si>
  <si>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</si>
  <si>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</si>
  <si>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</si>
  <si>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</si>
  <si>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</si>
  <si>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</si>
  <si>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</si>
  <si>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</si>
  <si>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</si>
  <si>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</si>
  <si>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</si>
  <si>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</si>
  <si>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</si>
  <si>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</si>
  <si>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</si>
  <si>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</si>
  <si>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</si>
  <si>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</si>
  <si>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</si>
  <si>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</si>
  <si>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</si>
  <si>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</si>
  <si>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</si>
  <si>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</si>
  <si>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</si>
  <si>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</si>
  <si>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</si>
  <si>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</si>
  <si>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</si>
  <si>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</si>
  <si>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</si>
  <si>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</si>
  <si>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</si>
  <si>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</si>
  <si>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</si>
  <si>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</si>
  <si>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</si>
  <si>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</si>
  <si>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</si>
  <si>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</si>
  <si>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</si>
  <si>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</si>
  <si>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</si>
  <si>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</si>
  <si>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</si>
  <si>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</si>
  <si>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</si>
  <si>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</si>
  <si>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</si>
  <si>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</si>
  <si>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</si>
  <si>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</si>
  <si>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</si>
  <si>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</si>
  <si>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</si>
  <si>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</si>
  <si>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</si>
  <si>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</si>
  <si>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</si>
  <si>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</si>
  <si>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</si>
  <si>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</si>
  <si>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</si>
  <si>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</si>
  <si>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</si>
  <si>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</si>
  <si>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</si>
  <si>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</si>
  <si>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</si>
  <si>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</si>
  <si>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</si>
  <si>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</si>
  <si>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</si>
  <si>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</si>
  <si>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</si>
  <si>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</si>
  <si>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</si>
  <si>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</si>
  <si>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</si>
  <si>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</si>
  <si>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</si>
  <si>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</si>
  <si>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</si>
  <si>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</si>
  <si>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</si>
  <si>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</si>
  <si>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</si>
  <si>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</si>
  <si>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</si>
  <si>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</si>
  <si>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</si>
  <si>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</si>
  <si>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</si>
  <si>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</si>
  <si>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</si>
  <si>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</si>
  <si>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</si>
  <si>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</si>
  <si>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</si>
  <si>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</si>
  <si>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</si>
  <si>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</si>
  <si>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</si>
  <si>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</si>
  <si>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</si>
  <si>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</si>
  <si>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</si>
  <si>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</si>
  <si>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</si>
  <si>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</si>
  <si>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</si>
  <si>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</si>
  <si>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</si>
  <si>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</si>
  <si>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</si>
  <si>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</si>
  <si>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</si>
  <si>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</si>
  <si>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</si>
  <si>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</si>
  <si>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</si>
  <si>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</si>
  <si>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</si>
  <si>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</si>
  <si>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</si>
  <si>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</si>
  <si>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</si>
  <si>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</si>
  <si>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</si>
  <si>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</si>
  <si>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</si>
  <si>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</si>
  <si>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</si>
  <si>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</si>
  <si>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</si>
  <si>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</si>
  <si>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</si>
  <si>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</si>
  <si>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</si>
  <si>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</si>
  <si>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</si>
  <si>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</si>
  <si>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</si>
  <si>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</si>
  <si>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</si>
  <si>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</si>
  <si>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</si>
  <si>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</si>
  <si>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</si>
  <si>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</si>
  <si>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</si>
  <si>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</si>
  <si>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</si>
  <si>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</si>
  <si>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</si>
  <si>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</si>
  <si>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</si>
  <si>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</si>
  <si>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</si>
  <si>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</si>
  <si>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</si>
  <si>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</si>
  <si>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</si>
  <si>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</si>
  <si>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</si>
  <si>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</si>
  <si>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</si>
  <si>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</si>
  <si>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</si>
  <si>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</si>
  <si>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</si>
  <si>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</si>
  <si>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</si>
  <si>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</si>
  <si>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</si>
  <si>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</si>
  <si>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</si>
  <si>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</si>
  <si>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</si>
  <si>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</si>
  <si>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</si>
  <si>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</si>
  <si>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</si>
  <si>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</si>
  <si>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</si>
  <si>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</si>
  <si>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</si>
  <si>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</si>
  <si>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</si>
  <si>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</si>
  <si>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</si>
  <si>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</si>
  <si>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</si>
  <si>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</si>
  <si>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</si>
  <si>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</si>
  <si>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</si>
  <si>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</si>
  <si>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</si>
  <si>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</si>
  <si>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</si>
  <si>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</si>
  <si>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</si>
  <si>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</si>
  <si>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</si>
  <si>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</si>
  <si>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</si>
  <si>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</si>
  <si>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</si>
  <si>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</si>
  <si>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</si>
  <si>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</si>
  <si>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</si>
  <si>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</si>
  <si>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</si>
  <si>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</si>
  <si>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</si>
  <si>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</si>
  <si>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</si>
  <si>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</si>
  <si>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</si>
  <si>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</si>
  <si>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</si>
  <si>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</si>
  <si>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</si>
  <si>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</si>
  <si>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</si>
  <si>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</si>
  <si>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</si>
  <si>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</si>
  <si>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</si>
  <si>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</si>
  <si>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</si>
  <si>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</si>
  <si>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</si>
  <si>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</si>
  <si>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</si>
  <si>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</si>
  <si>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</si>
  <si>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</si>
  <si>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</si>
  <si>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</si>
  <si>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</si>
  <si>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</si>
  <si>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</si>
  <si>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</si>
  <si>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</si>
  <si>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</si>
  <si>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</si>
  <si>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</si>
  <si>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</si>
  <si>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</si>
  <si>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</si>
  <si>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</si>
  <si>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</si>
  <si>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</si>
  <si>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</si>
  <si>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</si>
  <si>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</si>
  <si>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</si>
  <si>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</si>
  <si>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</si>
  <si>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</si>
  <si>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</si>
  <si>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</si>
  <si>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</si>
  <si>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</si>
  <si>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</si>
  <si>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</si>
  <si>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</si>
  <si>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</si>
  <si>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</si>
  <si>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</si>
  <si>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</si>
  <si>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</si>
  <si>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</si>
  <si>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</si>
  <si>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</si>
  <si>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</si>
  <si>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</si>
  <si>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</si>
  <si>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</si>
  <si>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</si>
  <si>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</si>
  <si>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</si>
  <si>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</si>
  <si>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</si>
  <si>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</si>
  <si>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</si>
  <si>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</si>
  <si>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</si>
  <si>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</si>
  <si>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</si>
  <si>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</si>
  <si>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</si>
  <si>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</si>
  <si>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</si>
  <si>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</si>
  <si>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</si>
  <si>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</si>
  <si>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</si>
  <si>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</si>
  <si>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</si>
  <si>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</si>
  <si>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</si>
  <si>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</si>
  <si>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</si>
  <si>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</si>
  <si>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</si>
  <si>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</si>
  <si>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</si>
  <si>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</si>
  <si>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</si>
  <si>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</si>
  <si>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</si>
  <si>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</si>
  <si>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</si>
  <si>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</si>
  <si>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</si>
  <si>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</si>
  <si>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</si>
  <si>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</si>
  <si>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</si>
  <si>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</si>
  <si>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</si>
  <si>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</si>
  <si>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</si>
  <si>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</si>
  <si>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</si>
  <si>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</si>
  <si>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</si>
  <si>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</si>
  <si>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</si>
  <si>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</si>
  <si>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</si>
  <si>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</si>
  <si>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</si>
  <si>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</si>
  <si>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</si>
  <si>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</si>
  <si>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</si>
  <si>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</si>
  <si>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</si>
  <si>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</si>
  <si>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</si>
  <si>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</si>
  <si>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</si>
  <si>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</si>
  <si>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</si>
  <si>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</si>
  <si>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</si>
  <si>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</si>
  <si>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</si>
  <si>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</si>
  <si>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</si>
  <si>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</si>
  <si>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</si>
  <si>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</si>
  <si>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</si>
  <si>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</si>
  <si>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</si>
  <si>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</si>
  <si>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</si>
  <si>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</si>
  <si>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</si>
  <si>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</si>
  <si>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</si>
  <si>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</si>
  <si>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</si>
  <si>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</si>
  <si>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</si>
  <si>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</si>
  <si>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</si>
  <si>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</si>
  <si>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</si>
  <si>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</si>
  <si>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</si>
  <si>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</si>
  <si>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</si>
  <si>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</si>
  <si>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</si>
  <si>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</si>
  <si>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</si>
  <si>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</si>
  <si>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</si>
  <si>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</si>
  <si>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</si>
  <si>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</si>
  <si>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</si>
  <si>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</si>
  <si>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</si>
  <si>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</si>
  <si>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</si>
  <si>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</si>
  <si>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</si>
  <si>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</si>
  <si>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</si>
  <si>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</si>
  <si>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</si>
  <si>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</si>
  <si>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</si>
  <si>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</si>
  <si>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</si>
  <si>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</si>
  <si>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</si>
  <si>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</si>
  <si>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</si>
  <si>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</si>
  <si>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</si>
  <si>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</si>
  <si>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</si>
  <si>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</si>
  <si>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</si>
  <si>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</si>
  <si>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</si>
  <si>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</si>
  <si>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</si>
  <si>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</si>
  <si>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</si>
  <si>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</si>
  <si>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</si>
  <si>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</si>
  <si>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</si>
  <si>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</si>
  <si>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</si>
  <si>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</si>
  <si>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</si>
  <si>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</si>
  <si>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</si>
  <si>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</si>
  <si>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</si>
  <si>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</si>
  <si>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</si>
  <si>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</si>
  <si>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</si>
  <si>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</si>
  <si>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</si>
  <si>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</si>
  <si>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</si>
  <si>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</si>
  <si>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</si>
  <si>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</si>
  <si>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</si>
  <si>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</si>
  <si>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</si>
  <si>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</si>
  <si>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</si>
  <si>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</si>
  <si>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</si>
  <si>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</si>
  <si>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</si>
  <si>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</si>
  <si>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</si>
  <si>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</si>
  <si>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</si>
  <si>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</si>
  <si>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</si>
  <si>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</si>
  <si>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</si>
  <si>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</si>
  <si>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</si>
  <si>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</si>
  <si>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</si>
  <si>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</si>
  <si>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</si>
  <si>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</si>
  <si>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</si>
  <si>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</si>
  <si>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</si>
  <si>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</si>
  <si>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</si>
  <si>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</si>
  <si>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</si>
  <si>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</si>
  <si>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</si>
  <si>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</si>
  <si>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</si>
  <si>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</si>
  <si>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</si>
  <si>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</si>
  <si>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</si>
  <si>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</si>
  <si>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</si>
  <si>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</si>
  <si>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</si>
  <si>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</si>
  <si>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</si>
  <si>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</si>
  <si>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</si>
  <si>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</si>
  <si>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</si>
  <si>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</si>
  <si>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</si>
  <si>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</si>
  <si>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</si>
  <si>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</si>
  <si>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</si>
  <si>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</si>
  <si>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</si>
  <si>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</si>
  <si>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</si>
  <si>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</si>
  <si>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</si>
  <si>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</si>
  <si>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</si>
  <si>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</si>
  <si>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</si>
  <si>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</si>
  <si>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</si>
  <si>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</si>
  <si>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</si>
  <si>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</si>
  <si>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</si>
  <si>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</si>
  <si>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</si>
  <si>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</si>
  <si>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</si>
  <si>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</si>
  <si>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</si>
  <si>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</si>
  <si>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</si>
  <si>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</si>
  <si>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</si>
  <si>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</si>
  <si>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</si>
  <si>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</si>
  <si>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</si>
  <si>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</si>
  <si>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</si>
  <si>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</si>
  <si>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</si>
  <si>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</si>
  <si>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</si>
  <si>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</si>
  <si>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</si>
  <si>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</si>
  <si>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</si>
  <si>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</si>
  <si>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</si>
  <si>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</si>
  <si>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</si>
  <si>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</si>
  <si>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</si>
  <si>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</si>
  <si>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</si>
  <si>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</si>
  <si>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</si>
  <si>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</si>
  <si>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</si>
  <si>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</si>
  <si>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</si>
  <si>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</si>
  <si>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</si>
  <si>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</si>
  <si>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</si>
  <si>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</si>
  <si>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</si>
  <si>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</si>
  <si>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</si>
  <si>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</si>
  <si>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</si>
  <si>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</si>
  <si>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</si>
  <si>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</si>
  <si>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</si>
  <si>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</si>
  <si>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</si>
  <si>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</si>
  <si>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</si>
  <si>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</si>
  <si>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</si>
  <si>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</si>
  <si>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</si>
  <si>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</si>
  <si>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</si>
  <si>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</si>
  <si>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</si>
  <si>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</si>
  <si>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</si>
  <si>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</si>
  <si>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</si>
  <si>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</si>
  <si>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</si>
  <si>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</si>
  <si>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</si>
  <si>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</si>
  <si>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</si>
  <si>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</si>
  <si>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</si>
  <si>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</si>
  <si>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</si>
  <si>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</si>
  <si>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</si>
  <si>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</si>
  <si>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</si>
  <si>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</si>
  <si>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</si>
  <si>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</si>
  <si>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</si>
  <si>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</si>
  <si>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</si>
  <si>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</si>
  <si>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</si>
  <si>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</si>
  <si>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</si>
  <si>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</si>
  <si>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</si>
  <si>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</si>
  <si>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</si>
  <si>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</si>
  <si>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</si>
  <si>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</si>
  <si>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</si>
  <si>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</si>
  <si>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</si>
  <si>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</si>
  <si>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</si>
  <si>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</si>
  <si>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</si>
  <si>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</si>
  <si>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</si>
  <si>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</si>
  <si>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</si>
  <si>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</si>
  <si>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</si>
  <si>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</si>
  <si>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</si>
  <si>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</si>
  <si>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</si>
  <si>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</si>
  <si>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</si>
  <si>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</si>
  <si>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</si>
  <si>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</si>
  <si>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</si>
  <si>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</si>
  <si>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</si>
  <si>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</si>
  <si>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</si>
  <si>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</si>
  <si>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</si>
  <si>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</si>
  <si>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</si>
  <si>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</si>
  <si>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</si>
  <si>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</si>
  <si>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</si>
  <si>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</si>
  <si>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</si>
  <si>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</si>
  <si>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</si>
  <si>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</si>
  <si>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</si>
  <si>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</si>
  <si>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</si>
  <si>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</si>
  <si>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</si>
  <si>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</si>
  <si>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</si>
  <si>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</si>
  <si>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</si>
  <si>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</si>
  <si>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</si>
  <si>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</si>
  <si>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</si>
  <si>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</si>
  <si>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</si>
  <si>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</si>
  <si>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</si>
  <si>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</si>
  <si>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</si>
  <si>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</si>
  <si>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</si>
  <si>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</si>
  <si>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</si>
  <si>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</si>
  <si>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</si>
  <si>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</si>
  <si>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</si>
  <si>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</si>
  <si>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</si>
  <si>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</si>
  <si>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</si>
  <si>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</si>
  <si>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</si>
  <si>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</si>
  <si>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</si>
  <si>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</si>
  <si>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</si>
  <si>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</si>
  <si>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</si>
  <si>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</si>
  <si>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</si>
  <si>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</si>
  <si>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</si>
  <si>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</si>
  <si>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</si>
  <si>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</si>
  <si>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</si>
  <si>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</si>
  <si>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</si>
  <si>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</si>
  <si>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</si>
  <si>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</si>
  <si>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</si>
  <si>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</si>
  <si>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</si>
  <si>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</si>
  <si>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</si>
  <si>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</si>
  <si>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</si>
  <si>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</si>
  <si>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</si>
  <si>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</si>
  <si>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</si>
  <si>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</si>
  <si>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</si>
  <si>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</si>
  <si>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</si>
  <si>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</si>
  <si>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</si>
  <si>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</si>
  <si>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</si>
  <si>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</si>
  <si>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</si>
  <si>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</si>
  <si>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</si>
  <si>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</si>
  <si>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</si>
  <si>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</si>
  <si>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</si>
  <si>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</si>
  <si>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</si>
  <si>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</si>
  <si>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</si>
  <si>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</si>
  <si>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</si>
  <si>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</si>
  <si>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</si>
  <si>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</si>
  <si>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</si>
  <si>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</si>
  <si>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</si>
  <si>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</si>
  <si>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</si>
  <si>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</si>
  <si>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</si>
  <si>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</si>
  <si>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</si>
  <si>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</si>
  <si>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</si>
  <si>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</si>
  <si>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</si>
  <si>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</si>
  <si>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</si>
  <si>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</si>
  <si>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</si>
  <si>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</si>
  <si>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</si>
  <si>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</si>
  <si>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</si>
  <si>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</si>
  <si>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</si>
  <si>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</si>
  <si>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</si>
  <si>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</si>
  <si>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</si>
  <si>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</si>
  <si>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</si>
  <si>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</si>
  <si>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</si>
  <si>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</si>
  <si>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</si>
  <si>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</si>
  <si>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</si>
  <si>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</si>
  <si>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</si>
  <si>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</si>
  <si>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</si>
  <si>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</si>
  <si>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</si>
  <si>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</si>
  <si>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</si>
  <si>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</si>
  <si>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</si>
  <si>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</si>
  <si>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</si>
  <si>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</si>
  <si>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</si>
  <si>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</si>
  <si>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</si>
  <si>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</si>
  <si>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</si>
  <si>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</si>
  <si>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</si>
  <si>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</si>
  <si>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</si>
  <si>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</si>
  <si>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</si>
  <si>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</si>
  <si>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</si>
  <si>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</si>
  <si>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</si>
  <si>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</si>
  <si>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</si>
  <si>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</si>
  <si>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</si>
  <si>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</si>
  <si>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</si>
  <si>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</si>
  <si>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</si>
  <si>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</si>
  <si>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</si>
  <si>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</si>
  <si>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</si>
  <si>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</si>
  <si>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</si>
  <si>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</si>
  <si>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</si>
  <si>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</si>
  <si>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</si>
  <si>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</si>
  <si>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</si>
  <si>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</si>
  <si>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</si>
  <si>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</si>
  <si>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</si>
  <si>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</si>
  <si>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</si>
  <si>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</si>
  <si>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</si>
  <si>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</si>
  <si>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</si>
  <si>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</si>
  <si>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</si>
  <si>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</si>
  <si>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</si>
  <si>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</si>
  <si>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</si>
  <si>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</si>
  <si>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</si>
  <si>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</si>
  <si>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</si>
  <si>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</si>
  <si>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</si>
  <si>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</si>
  <si>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</si>
  <si>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</si>
  <si>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</si>
  <si>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</si>
  <si>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</si>
  <si>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</si>
  <si>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</si>
  <si>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</si>
  <si>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</si>
  <si>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</si>
  <si>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</si>
  <si>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</si>
  <si>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</si>
  <si>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</si>
  <si>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</si>
  <si>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</si>
  <si>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</si>
  <si>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</si>
  <si>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</si>
  <si>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</si>
  <si>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</si>
  <si>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</si>
  <si>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</si>
  <si>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</si>
  <si>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</si>
  <si>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</si>
  <si>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</si>
  <si>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</si>
  <si>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</si>
  <si>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</si>
  <si>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</si>
  <si>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</si>
  <si>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</si>
  <si>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</si>
  <si>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</si>
  <si>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</si>
  <si>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</si>
  <si>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</si>
  <si>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</si>
  <si>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</si>
  <si>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</si>
  <si>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</si>
  <si>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</si>
  <si>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</si>
  <si>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</si>
  <si>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</si>
  <si>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</si>
  <si>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</si>
  <si>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</si>
  <si>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</si>
  <si>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</si>
  <si>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</si>
  <si>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</si>
  <si>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</si>
  <si>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</si>
  <si>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</si>
  <si>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</si>
  <si>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</si>
  <si>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</si>
  <si>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</si>
  <si>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</si>
  <si>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</si>
  <si>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</si>
  <si>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</si>
  <si>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</si>
  <si>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</si>
  <si>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</si>
  <si>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</si>
  <si>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</si>
  <si>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</si>
  <si>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</si>
  <si>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</si>
  <si>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</si>
  <si>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</si>
  <si>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</si>
  <si>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</si>
  <si>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</si>
  <si>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</si>
  <si>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</si>
  <si>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</si>
  <si>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</si>
  <si>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</si>
  <si>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</si>
  <si>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</si>
  <si>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</si>
  <si>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</si>
  <si>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</si>
  <si>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</si>
  <si>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</si>
  <si>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</si>
  <si>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</si>
  <si>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</si>
  <si>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</si>
  <si>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</si>
  <si>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</si>
  <si>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</si>
  <si>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</si>
  <si>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</si>
  <si>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</si>
  <si>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</si>
  <si>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</si>
  <si>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</si>
  <si>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</si>
  <si>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</si>
  <si>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</si>
  <si>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</si>
  <si>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</si>
  <si>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</si>
  <si>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</si>
  <si>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</si>
  <si>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</si>
  <si>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</si>
  <si>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</si>
  <si>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</si>
  <si>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</si>
  <si>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</si>
  <si>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</si>
  <si>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</si>
  <si>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</si>
  <si>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</si>
  <si>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</si>
  <si>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</si>
  <si>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</si>
  <si>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</si>
  <si>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</si>
  <si>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</si>
  <si>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</si>
  <si>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</si>
  <si>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</si>
  <si>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</si>
  <si>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</si>
  <si>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</si>
  <si>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</si>
  <si>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</si>
  <si>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</si>
  <si>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</si>
  <si>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</si>
  <si>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</si>
  <si>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</si>
  <si>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</si>
  <si>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</si>
  <si>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</si>
  <si>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</si>
  <si>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</si>
  <si>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</si>
  <si>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</si>
  <si>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</si>
  <si>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</si>
  <si>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</si>
  <si>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</si>
  <si>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</si>
  <si>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</si>
  <si>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</si>
  <si>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</si>
  <si>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</si>
  <si>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</si>
  <si>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</si>
  <si>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</si>
  <si>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</si>
  <si>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</si>
  <si>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</si>
  <si>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</si>
  <si>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</si>
  <si>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</si>
  <si>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</si>
  <si>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</si>
  <si>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</si>
  <si>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</si>
  <si>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</si>
  <si>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</si>
  <si>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</si>
  <si>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</si>
  <si>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</si>
  <si>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</si>
  <si>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</si>
  <si>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</si>
  <si>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</si>
  <si>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</si>
  <si>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</si>
  <si>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</si>
  <si>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</si>
  <si>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</si>
  <si>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</si>
  <si>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</si>
  <si>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</si>
  <si>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</si>
  <si>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</si>
  <si>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</si>
  <si>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</si>
  <si>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</si>
  <si>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</si>
  <si>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</si>
  <si>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</si>
  <si>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</si>
  <si>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</si>
  <si>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</si>
  <si>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</si>
  <si>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</si>
  <si>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</si>
  <si>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</si>
  <si>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</si>
  <si>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</si>
  <si>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</si>
  <si>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</si>
  <si>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</si>
  <si>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</si>
  <si>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</si>
  <si>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</si>
  <si>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</si>
  <si>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</si>
  <si>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</si>
  <si>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</si>
  <si>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</si>
  <si>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</si>
  <si>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</si>
  <si>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</si>
  <si>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</si>
  <si>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</si>
  <si>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</si>
  <si>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</si>
  <si>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</si>
  <si>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</si>
  <si>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</si>
  <si>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</si>
  <si>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</si>
  <si>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</si>
  <si>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</si>
  <si>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</si>
  <si>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</si>
  <si>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</si>
  <si>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</si>
  <si>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</si>
  <si>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</si>
  <si>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</si>
  <si>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</si>
  <si>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</si>
  <si>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</si>
  <si>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</si>
  <si>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</si>
  <si>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</si>
  <si>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</si>
  <si>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</si>
  <si>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</si>
  <si>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</si>
  <si>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</si>
  <si>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</si>
  <si>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</si>
  <si>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</si>
  <si>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</si>
  <si>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</si>
  <si>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</si>
  <si>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</si>
  <si>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</si>
  <si>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</si>
  <si>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</si>
  <si>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</si>
  <si>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</si>
  <si>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</si>
  <si>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</si>
  <si>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</si>
  <si>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</si>
  <si>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</si>
  <si>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</si>
  <si>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</si>
  <si>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</si>
  <si>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</si>
  <si>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</si>
  <si>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</si>
  <si>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</si>
  <si>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</si>
  <si>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</si>
  <si>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</si>
  <si>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</si>
  <si>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</si>
  <si>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</si>
  <si>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</si>
  <si>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</si>
  <si>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</si>
  <si>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</si>
  <si>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</si>
  <si>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</si>
  <si>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</si>
  <si>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</si>
  <si>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</si>
  <si>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</si>
  <si>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</si>
  <si>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</si>
  <si>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</si>
  <si>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</si>
  <si>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</si>
  <si>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</si>
  <si>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</si>
  <si>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</si>
  <si>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</si>
  <si>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</si>
  <si>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</si>
  <si>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</si>
  <si>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</si>
  <si>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</si>
  <si>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</si>
  <si>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</si>
  <si>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</si>
  <si>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</si>
  <si>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</si>
  <si>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</si>
  <si>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</si>
  <si>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</si>
  <si>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</si>
  <si>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</si>
  <si>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</si>
  <si>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</si>
  <si>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</si>
  <si>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</si>
  <si>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</si>
  <si>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</si>
  <si>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</si>
  <si>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</si>
  <si>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</si>
  <si>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</si>
  <si>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</si>
  <si>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</si>
  <si>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</si>
  <si>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</si>
  <si>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</si>
  <si>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</si>
  <si>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</si>
  <si>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</si>
  <si>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</si>
  <si>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</si>
  <si>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</si>
  <si>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</si>
  <si>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</si>
  <si>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</si>
  <si>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</si>
  <si>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</si>
  <si>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</si>
  <si>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</si>
  <si>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</si>
  <si>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</si>
  <si>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</si>
  <si>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</si>
  <si>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</si>
  <si>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</si>
  <si>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</si>
  <si>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</si>
  <si>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</si>
  <si>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</si>
  <si>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</si>
  <si>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</si>
  <si>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</si>
  <si>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</si>
  <si>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</si>
  <si>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</si>
  <si>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</si>
  <si>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</si>
  <si>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</si>
  <si>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</si>
  <si>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</si>
  <si>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</si>
  <si>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</si>
  <si>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</si>
  <si>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</si>
  <si>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</si>
  <si>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</si>
  <si>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</si>
  <si>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</si>
  <si>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</si>
  <si>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</si>
  <si>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</si>
  <si>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</si>
  <si>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</si>
  <si>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</si>
  <si>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</si>
  <si>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</si>
  <si>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</si>
  <si>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</si>
  <si>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</si>
  <si>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</si>
  <si>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</si>
  <si>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</si>
  <si>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</si>
  <si>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</si>
  <si>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</si>
  <si>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</si>
  <si>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</si>
  <si>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</si>
  <si>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</si>
  <si>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</si>
  <si>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</si>
  <si>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</si>
  <si>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</si>
  <si>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</si>
  <si>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</si>
  <si>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</si>
  <si>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</si>
  <si>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</si>
  <si>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</si>
  <si>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</si>
  <si>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</si>
  <si>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</si>
  <si>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</si>
  <si>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</si>
  <si>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</si>
  <si>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</si>
  <si>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</si>
  <si>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</si>
  <si>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</si>
  <si>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</si>
  <si>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</si>
  <si>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</si>
  <si>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</si>
  <si>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</si>
  <si>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</si>
  <si>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</si>
  <si>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</si>
  <si>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</si>
  <si>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</si>
  <si>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</si>
  <si>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</si>
  <si>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</si>
  <si>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</si>
  <si>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</si>
  <si>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</si>
  <si>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</si>
  <si>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</si>
  <si>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</si>
  <si>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</si>
  <si>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</si>
  <si>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</si>
  <si>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</si>
  <si>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</si>
  <si>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</si>
  <si>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</si>
  <si>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</si>
  <si>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</si>
  <si>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</si>
  <si>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</si>
  <si>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</si>
  <si>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</si>
  <si>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</si>
  <si>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</si>
  <si>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</si>
  <si>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</si>
  <si>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</si>
  <si>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</si>
  <si>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</si>
  <si>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</si>
  <si>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</si>
  <si>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</si>
  <si>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</si>
  <si>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</si>
  <si>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</si>
  <si>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</si>
  <si>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</si>
  <si>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</si>
  <si>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</si>
  <si>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</si>
  <si>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</si>
  <si>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</si>
  <si>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</si>
  <si>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</si>
  <si>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</si>
  <si>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</si>
  <si>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</si>
  <si>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</si>
  <si>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</si>
  <si>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</si>
  <si>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</si>
  <si>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</si>
  <si>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</si>
  <si>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</si>
  <si>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</si>
  <si>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</si>
  <si>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</si>
  <si>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</si>
  <si>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</si>
  <si>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</si>
  <si>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</si>
  <si>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</si>
  <si>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</si>
  <si>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</si>
  <si>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</si>
  <si>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</si>
  <si>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</si>
  <si>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</si>
  <si>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</si>
  <si>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</si>
  <si>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</si>
  <si>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</si>
  <si>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</si>
  <si>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</si>
  <si>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</si>
  <si>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</si>
  <si>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</si>
  <si>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</si>
  <si>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</si>
  <si>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</si>
  <si>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</si>
  <si>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</si>
  <si>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</si>
  <si>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</si>
  <si>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</si>
  <si>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</si>
  <si>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</si>
  <si>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</si>
  <si>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</si>
  <si>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</si>
  <si>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</si>
  <si>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</si>
  <si>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</si>
  <si>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</si>
  <si>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</si>
  <si>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</si>
  <si>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</si>
  <si>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</si>
  <si>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</si>
  <si>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</si>
  <si>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</si>
  <si>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</si>
  <si>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</si>
  <si>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</si>
  <si>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</si>
  <si>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</si>
  <si>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</si>
  <si>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</si>
  <si>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</si>
  <si>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</si>
  <si>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</si>
  <si>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</si>
  <si>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</si>
  <si>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</si>
  <si>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</si>
  <si>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</si>
  <si>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</si>
  <si>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</si>
  <si>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</si>
  <si>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</si>
  <si>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</si>
  <si>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</si>
  <si>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</si>
  <si>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</si>
  <si>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</si>
  <si>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</si>
  <si>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</si>
  <si>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</si>
  <si>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</si>
  <si>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</si>
  <si>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</si>
  <si>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</si>
  <si>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</si>
  <si>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</si>
  <si>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</si>
  <si>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</si>
  <si>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</si>
  <si>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</si>
  <si>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</si>
  <si>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</si>
  <si>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</si>
  <si>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</si>
  <si>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</si>
  <si>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</si>
  <si>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</si>
  <si>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</si>
  <si>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</si>
  <si>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</si>
  <si>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</si>
  <si>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</si>
  <si>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</si>
  <si>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</si>
  <si>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</si>
  <si>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</si>
  <si>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</si>
  <si>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</si>
  <si>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</si>
  <si>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</si>
  <si>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</si>
  <si>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</si>
  <si>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</si>
  <si>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</si>
  <si>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</si>
  <si>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</si>
  <si>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</si>
  <si>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</si>
  <si>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</si>
  <si>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</si>
  <si>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</si>
  <si>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</si>
  <si>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</si>
  <si>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</si>
  <si>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</si>
  <si>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</si>
  <si>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</si>
  <si>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</si>
  <si>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</si>
  <si>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</si>
  <si>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</si>
  <si>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</si>
  <si>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</si>
  <si>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</si>
  <si>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</si>
  <si>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</si>
  <si>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</si>
  <si>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</si>
  <si>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</si>
  <si>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</si>
  <si>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</si>
  <si>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</si>
  <si>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</si>
  <si>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</si>
  <si>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</si>
  <si>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</si>
  <si>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</si>
  <si>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</si>
  <si>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</si>
  <si>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</si>
  <si>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</si>
  <si>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</si>
  <si>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</si>
  <si>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</si>
  <si>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</si>
  <si>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</si>
  <si>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</si>
  <si>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</si>
  <si>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</si>
  <si>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</si>
  <si>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</si>
  <si>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</si>
  <si>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</si>
  <si>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</si>
  <si>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</si>
  <si>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</si>
  <si>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</si>
  <si>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</si>
  <si>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</si>
  <si>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</si>
  <si>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</si>
  <si>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</si>
  <si>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</si>
  <si>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</si>
  <si>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</si>
  <si>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</si>
  <si>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</si>
  <si>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</si>
  <si>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</si>
  <si>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</si>
  <si>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</si>
  <si>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</si>
  <si>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</si>
  <si>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</si>
  <si>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</si>
  <si>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</si>
  <si>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</si>
  <si>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</si>
  <si>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</si>
  <si>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</si>
  <si>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</si>
  <si>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</si>
  <si>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</si>
  <si>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</si>
  <si>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</si>
  <si>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</si>
  <si>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</si>
  <si>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</si>
  <si>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</si>
  <si>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</si>
  <si>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</si>
  <si>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</si>
  <si>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</si>
  <si>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</si>
  <si>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</si>
  <si>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</si>
  <si>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</si>
  <si>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</si>
  <si>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</si>
  <si>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</si>
  <si>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</si>
  <si>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</si>
  <si>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</si>
  <si>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</si>
  <si>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</si>
  <si>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</si>
  <si>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</si>
  <si>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</si>
  <si>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</si>
  <si>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</si>
  <si>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</si>
  <si>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</si>
  <si>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</si>
  <si>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</si>
  <si>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</si>
  <si>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</si>
  <si>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</si>
  <si>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</si>
  <si>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</si>
  <si>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</si>
  <si>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</si>
  <si>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</si>
  <si>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</si>
  <si>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</si>
  <si>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</si>
  <si>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</si>
  <si>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</si>
  <si>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</si>
  <si>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</si>
  <si>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</si>
  <si>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</si>
  <si>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</si>
  <si>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</si>
  <si>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</si>
  <si>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</si>
  <si>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</si>
  <si>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</si>
  <si>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</si>
  <si>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</si>
  <si>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</si>
  <si>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</si>
  <si>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</si>
  <si>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</si>
  <si>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</si>
  <si>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</si>
  <si>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</si>
  <si>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</si>
  <si>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</si>
  <si>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</si>
  <si>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</si>
  <si>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</si>
  <si>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</si>
  <si>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</si>
  <si>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</si>
  <si>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</si>
  <si>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</si>
  <si>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</si>
  <si>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</si>
  <si>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</si>
  <si>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</si>
  <si>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</si>
  <si>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</si>
  <si>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</si>
  <si>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</si>
  <si>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</si>
  <si>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</si>
  <si>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</si>
  <si>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</si>
  <si>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</si>
  <si>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</si>
  <si>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</si>
  <si>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</si>
  <si>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</si>
  <si>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</si>
  <si>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</si>
  <si>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</si>
  <si>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</si>
  <si>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</si>
  <si>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</si>
  <si>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</si>
  <si>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</si>
  <si>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</si>
  <si>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</si>
  <si>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</si>
  <si>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</si>
  <si>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</si>
  <si>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</si>
  <si>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</si>
  <si>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</si>
  <si>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</si>
  <si>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</si>
  <si>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</si>
  <si>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</si>
  <si>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</si>
  <si>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</si>
  <si>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</si>
  <si>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</si>
  <si>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</si>
  <si>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</si>
  <si>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</si>
  <si>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</si>
  <si>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</si>
  <si>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</si>
  <si>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</si>
  <si>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</si>
  <si>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</si>
  <si>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</si>
  <si>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</si>
  <si>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</si>
  <si>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</si>
  <si>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</si>
  <si>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</si>
  <si>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</si>
  <si>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</si>
  <si>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</si>
  <si>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</si>
  <si>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</si>
  <si>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</si>
  <si>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</si>
  <si>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</si>
  <si>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</si>
  <si>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</si>
  <si>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</si>
  <si>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</si>
  <si>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</si>
  <si>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</si>
  <si>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</si>
  <si>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</si>
  <si>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</si>
  <si>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</si>
  <si>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</si>
  <si>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</si>
  <si>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</si>
  <si>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</si>
  <si>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</si>
  <si>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</si>
  <si>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</si>
  <si>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</si>
  <si>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</si>
  <si>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</si>
  <si>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</si>
  <si>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</si>
  <si>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</si>
  <si>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</si>
  <si>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</si>
  <si>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</si>
  <si>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</si>
  <si>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</si>
  <si>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</si>
  <si>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</si>
  <si>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</si>
  <si>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</si>
  <si>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</si>
  <si>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</si>
  <si>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</si>
  <si>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</si>
  <si>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</si>
  <si>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</si>
  <si>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</si>
  <si>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</si>
  <si>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</si>
  <si>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</si>
  <si>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</si>
  <si>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</si>
  <si>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</si>
  <si>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</si>
  <si>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</si>
  <si>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</si>
  <si>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</si>
  <si>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</si>
  <si>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</si>
  <si>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</si>
  <si>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</si>
  <si>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</si>
  <si>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</si>
  <si>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</si>
  <si>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</si>
  <si>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</si>
  <si>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</si>
  <si>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</si>
  <si>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</si>
  <si>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</si>
  <si>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</si>
  <si>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</si>
  <si>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</si>
  <si>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</si>
  <si>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</si>
  <si>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</si>
  <si>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</si>
  <si>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</si>
  <si>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</si>
  <si>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</si>
  <si>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</si>
  <si>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</si>
  <si>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</si>
  <si>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</si>
  <si>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</si>
  <si>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</si>
  <si>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</si>
  <si>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</si>
  <si>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</si>
  <si>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</si>
  <si>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</si>
  <si>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</si>
  <si>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</si>
  <si>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</si>
  <si>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</si>
  <si>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</si>
  <si>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</si>
  <si>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</si>
  <si>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</si>
  <si>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</si>
  <si>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</si>
  <si>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</si>
  <si>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</si>
  <si>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</si>
  <si>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</si>
  <si>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</si>
  <si>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</si>
  <si>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</si>
  <si>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</si>
  <si>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</si>
  <si>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</si>
  <si>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</si>
  <si>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</si>
  <si>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</si>
  <si>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</si>
  <si>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</si>
  <si>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</si>
  <si>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</si>
  <si>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</si>
  <si>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</si>
  <si>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</si>
  <si>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</si>
  <si>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</si>
  <si>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</si>
  <si>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</si>
  <si>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</si>
  <si>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</si>
  <si>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</si>
  <si>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</si>
  <si>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</si>
  <si>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</si>
  <si>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</si>
  <si>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</si>
  <si>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</si>
  <si>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</si>
  <si>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</si>
  <si>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</si>
  <si>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</si>
  <si>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</si>
  <si>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</si>
  <si>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</si>
  <si>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</si>
  <si>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</si>
  <si>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</si>
  <si>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</si>
  <si>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</si>
  <si>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</si>
  <si>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</si>
  <si>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</si>
  <si>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</si>
  <si>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</si>
  <si>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</si>
  <si>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</si>
  <si>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</si>
  <si>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</si>
  <si>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</si>
  <si>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</si>
  <si>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</si>
  <si>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</si>
  <si>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</si>
  <si>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</si>
  <si>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</si>
  <si>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</si>
  <si>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</si>
  <si>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</si>
  <si>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</si>
  <si>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</si>
  <si>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</si>
  <si>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</si>
  <si>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</si>
  <si>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</si>
  <si>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</si>
  <si>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</si>
  <si>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</si>
  <si>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</si>
  <si>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</si>
  <si>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</si>
  <si>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</si>
  <si>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</si>
  <si>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</si>
  <si>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</si>
  <si>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</si>
  <si>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</si>
  <si>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</si>
  <si>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</si>
  <si>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</si>
  <si>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</si>
  <si>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</si>
  <si>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</si>
  <si>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</si>
  <si>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</si>
  <si>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</si>
  <si>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</si>
  <si>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</si>
  <si>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</si>
  <si>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</si>
  <si>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</si>
  <si>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</si>
  <si>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</si>
  <si>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</si>
  <si>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</si>
  <si>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</si>
  <si>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</si>
  <si>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</si>
  <si>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</si>
  <si>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</si>
  <si>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</si>
  <si>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</si>
  <si>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</si>
  <si>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</si>
  <si>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</si>
  <si>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</si>
  <si>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</si>
  <si>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</si>
  <si>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</si>
  <si>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</si>
  <si>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</si>
  <si>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</si>
  <si>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</si>
  <si>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</si>
  <si>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</si>
  <si>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</si>
  <si>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</si>
  <si>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</si>
  <si>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</si>
  <si>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</si>
  <si>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</si>
  <si>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</si>
  <si>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</si>
  <si>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</si>
  <si>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</si>
  <si>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</si>
  <si>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</si>
  <si>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</si>
  <si>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</si>
  <si>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</si>
  <si>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</si>
  <si>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</si>
  <si>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</si>
  <si>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</si>
  <si>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</si>
  <si>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</si>
  <si>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</si>
  <si>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</si>
  <si>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</si>
  <si>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</si>
  <si>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</si>
  <si>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</si>
  <si>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</si>
  <si>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</si>
  <si>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</si>
  <si>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</si>
  <si>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</si>
  <si>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</si>
  <si>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</si>
  <si>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</si>
  <si>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</si>
  <si>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</si>
  <si>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</si>
  <si>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</si>
  <si>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</si>
  <si>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</si>
  <si>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</si>
  <si>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</si>
  <si>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</si>
  <si>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</si>
  <si>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</si>
  <si>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</si>
  <si>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</si>
  <si>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</si>
  <si>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</si>
  <si>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</si>
  <si>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</si>
  <si>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</si>
  <si>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</si>
  <si>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</si>
  <si>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</si>
  <si>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</si>
  <si>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</si>
  <si>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</si>
  <si>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</si>
  <si>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</si>
  <si>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</si>
  <si>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</si>
  <si>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</si>
  <si>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</si>
  <si>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</si>
  <si>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</si>
  <si>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</si>
  <si>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</si>
  <si>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</si>
  <si>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</si>
  <si>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</si>
  <si>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</si>
  <si>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</si>
  <si>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</si>
  <si>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</si>
  <si>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</si>
  <si>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</si>
  <si>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</si>
  <si>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</si>
  <si>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</si>
  <si>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</si>
  <si>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</si>
  <si>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</si>
  <si>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</si>
  <si>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</si>
  <si>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</si>
  <si>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</si>
  <si>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</si>
  <si>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</si>
  <si>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</si>
  <si>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</si>
  <si>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</si>
  <si>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</si>
  <si>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</si>
  <si>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</si>
  <si>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</si>
  <si>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</si>
  <si>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</si>
  <si>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</si>
  <si>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</si>
  <si>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</si>
  <si>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</si>
  <si>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</si>
  <si>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</si>
  <si>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</si>
  <si>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</si>
  <si>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</si>
  <si>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</si>
  <si>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</si>
  <si>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</si>
  <si>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</si>
  <si>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</si>
  <si>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</si>
  <si>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</si>
  <si>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</si>
  <si>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</si>
  <si>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</si>
  <si>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</si>
  <si>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</si>
  <si>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</si>
  <si>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</si>
  <si>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</si>
  <si>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</si>
  <si>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</si>
  <si>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</si>
  <si>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</si>
  <si>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</si>
  <si>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</si>
  <si>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</si>
  <si>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</si>
  <si>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</si>
  <si>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</si>
  <si>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</si>
  <si>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</si>
  <si>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</si>
  <si>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</si>
  <si>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</si>
  <si>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</si>
  <si>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</si>
  <si>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</si>
  <si>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</si>
  <si>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</si>
  <si>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</si>
  <si>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</si>
  <si>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</si>
  <si>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</si>
  <si>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</si>
  <si>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</si>
  <si>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</si>
  <si>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</si>
  <si>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</si>
  <si>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</si>
  <si>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</si>
  <si>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</si>
  <si>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</si>
  <si>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</si>
  <si>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</si>
  <si>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</si>
  <si>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</si>
  <si>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</si>
  <si>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</si>
  <si>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</si>
  <si>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</si>
  <si>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</si>
  <si>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</si>
  <si>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</si>
  <si>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</si>
  <si>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</si>
  <si>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</si>
  <si>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</si>
  <si>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</si>
  <si>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</si>
  <si>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</si>
  <si>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</si>
  <si>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</si>
  <si>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</si>
  <si>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</si>
  <si>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</si>
  <si>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</si>
  <si>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</si>
  <si>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</si>
  <si>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</si>
  <si>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</si>
  <si>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</si>
  <si>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</si>
  <si>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</si>
  <si>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</si>
  <si>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</si>
  <si>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</si>
  <si>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</si>
  <si>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</si>
  <si>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</si>
  <si>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</si>
  <si>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</si>
  <si>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</si>
  <si>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</si>
  <si>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</si>
  <si>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</si>
  <si>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</si>
  <si>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</si>
  <si>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</si>
  <si>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</si>
  <si>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</si>
  <si>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</si>
  <si>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</si>
  <si>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</si>
  <si>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</si>
  <si>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</si>
  <si>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</si>
  <si>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</si>
  <si>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</si>
  <si>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</si>
  <si>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</si>
  <si>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</si>
  <si>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</si>
  <si>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</si>
  <si>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</si>
  <si>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</si>
  <si>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</si>
  <si>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</si>
  <si>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</si>
  <si>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</si>
  <si>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</si>
  <si>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</si>
  <si>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</si>
  <si>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</si>
  <si>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</si>
  <si>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</si>
  <si>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</si>
  <si>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</si>
  <si>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</si>
  <si>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</si>
  <si>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</si>
  <si>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</si>
  <si>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</si>
  <si>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</si>
  <si>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</si>
  <si>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</si>
  <si>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</si>
  <si>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</si>
  <si>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</si>
  <si>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</si>
  <si>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</si>
  <si>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</si>
  <si>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</si>
  <si>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</si>
  <si>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</si>
  <si>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</si>
  <si>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</si>
  <si>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</si>
  <si>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</si>
  <si>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</si>
  <si>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</si>
  <si>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</si>
  <si>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</si>
  <si>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</si>
  <si>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</si>
  <si>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</si>
  <si>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</si>
  <si>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</si>
  <si>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</si>
  <si>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</si>
  <si>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</si>
  <si>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</si>
  <si>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</si>
  <si>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</si>
  <si>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</si>
  <si>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</si>
  <si>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</si>
  <si>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</si>
  <si>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</si>
  <si>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</si>
  <si>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</si>
  <si>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</si>
  <si>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</si>
  <si>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</si>
  <si>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</si>
  <si>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</si>
  <si>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</si>
  <si>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</si>
  <si>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</si>
  <si>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</si>
  <si>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</si>
  <si>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</si>
  <si>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</si>
  <si>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</si>
  <si>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</si>
  <si>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</si>
  <si>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</si>
  <si>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</si>
  <si>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</si>
  <si>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</si>
  <si>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</si>
  <si>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</si>
  <si>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</si>
  <si>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</si>
  <si>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</si>
  <si>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</si>
  <si>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</si>
  <si>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</si>
  <si>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</si>
  <si>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</si>
  <si>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</si>
  <si>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</si>
  <si>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</si>
  <si>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</si>
  <si>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</si>
  <si>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</si>
  <si>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</si>
  <si>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</si>
  <si>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</si>
  <si>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</si>
  <si>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</si>
  <si>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</si>
  <si>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</si>
  <si>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</si>
  <si>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</si>
  <si>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</si>
  <si>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</si>
  <si>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</si>
  <si>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</si>
  <si>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</si>
  <si>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</si>
  <si>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</si>
  <si>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</si>
  <si>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</si>
  <si>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</si>
  <si>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</si>
  <si>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</si>
  <si>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</si>
  <si>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</si>
  <si>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</si>
  <si>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</si>
  <si>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</si>
  <si>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</si>
  <si>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</si>
  <si>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</si>
  <si>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</si>
  <si>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</si>
  <si>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</si>
  <si>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</si>
  <si>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</si>
  <si>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</si>
  <si>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</si>
  <si>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</si>
  <si>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</si>
  <si>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</si>
  <si>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</si>
  <si>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</si>
  <si>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</si>
  <si>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</si>
  <si>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</si>
  <si>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</si>
  <si>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</si>
  <si>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</si>
  <si>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</si>
  <si>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</si>
  <si>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</si>
  <si>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</si>
  <si>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</si>
  <si>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</si>
  <si>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</si>
  <si>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</si>
  <si>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</si>
  <si>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</si>
  <si>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</si>
  <si>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</si>
  <si>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</si>
  <si>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</si>
  <si>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</si>
  <si>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</si>
  <si>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</si>
  <si>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</si>
  <si>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</si>
  <si>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</si>
  <si>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</si>
  <si>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</si>
  <si>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</si>
  <si>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</si>
  <si>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</si>
  <si>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</si>
  <si>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</si>
  <si>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</si>
  <si>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</si>
  <si>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</si>
  <si>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</si>
  <si>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</si>
  <si>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</si>
  <si>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</si>
  <si>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</si>
  <si>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</si>
  <si>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</si>
  <si>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</si>
  <si>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</si>
  <si>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</si>
  <si>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</si>
  <si>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</si>
  <si>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</si>
  <si>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</si>
  <si>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</si>
  <si>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</si>
  <si>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</si>
  <si>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</si>
  <si>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</si>
  <si>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</si>
  <si>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</si>
  <si>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</si>
  <si>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</si>
  <si>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</si>
  <si>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</si>
  <si>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</si>
  <si>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</si>
  <si>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</si>
  <si>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</si>
  <si>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</si>
  <si>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</si>
  <si>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</si>
  <si>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</si>
  <si>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</si>
  <si>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</si>
  <si>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</si>
  <si>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</si>
  <si>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</si>
  <si>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</si>
  <si>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</si>
  <si>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</si>
  <si>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</si>
  <si>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</si>
  <si>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</si>
  <si>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</si>
  <si>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</si>
  <si>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</si>
  <si>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</si>
  <si>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</si>
  <si>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</si>
  <si>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</si>
  <si>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</si>
  <si>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</si>
  <si>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</si>
  <si>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</si>
  <si>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</si>
  <si>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</si>
  <si>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</si>
  <si>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</si>
  <si>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</si>
  <si>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</si>
  <si>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</si>
  <si>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</si>
  <si>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</si>
  <si>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</si>
  <si>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</si>
  <si>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</si>
  <si>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</si>
  <si>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</si>
  <si>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</si>
  <si>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</si>
  <si>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</si>
  <si>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</si>
  <si>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</si>
  <si>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</si>
  <si>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</si>
  <si>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</si>
  <si>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</si>
  <si>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</si>
  <si>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</si>
  <si>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</si>
  <si>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</si>
  <si>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</si>
  <si>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</si>
  <si>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</si>
  <si>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</si>
  <si>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</si>
  <si>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</si>
  <si>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</si>
  <si>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</si>
  <si>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</si>
  <si>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</si>
  <si>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</si>
  <si>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</si>
  <si>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</si>
  <si>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</si>
  <si>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</si>
  <si>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</si>
  <si>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</si>
  <si>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</si>
  <si>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</si>
  <si>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</si>
  <si>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</si>
  <si>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</si>
  <si>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</si>
  <si>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</si>
  <si>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</si>
  <si>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</si>
  <si>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</si>
  <si>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</si>
  <si>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</si>
  <si>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</si>
  <si>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</si>
  <si>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</si>
  <si>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</si>
  <si>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</si>
  <si>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</si>
  <si>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</si>
  <si>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</si>
  <si>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</si>
  <si>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</si>
  <si>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</si>
  <si>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</si>
  <si>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</si>
  <si>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</si>
  <si>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</si>
  <si>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</si>
  <si>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</si>
  <si>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</si>
  <si>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</si>
  <si>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</si>
  <si>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</si>
  <si>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</si>
  <si>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</si>
  <si>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</si>
  <si>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</si>
  <si>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</si>
  <si>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</si>
  <si>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</si>
  <si>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</si>
  <si>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</si>
  <si>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</si>
  <si>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</si>
  <si>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</si>
  <si>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</si>
  <si>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</si>
  <si>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</si>
  <si>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</si>
  <si>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</si>
  <si>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</si>
  <si>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</si>
  <si>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</si>
  <si>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</si>
  <si>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</si>
  <si>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</si>
  <si>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</si>
  <si>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</si>
  <si>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</si>
  <si>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</si>
  <si>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</si>
  <si>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</si>
  <si>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</si>
  <si>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</si>
  <si>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</si>
  <si>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</si>
  <si>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</si>
  <si>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</si>
  <si>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</si>
  <si>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</si>
  <si>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</si>
  <si>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</si>
  <si>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</si>
  <si>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</si>
  <si>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</si>
  <si>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</si>
  <si>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</si>
  <si>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</si>
  <si>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</si>
  <si>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</si>
  <si>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</si>
  <si>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</si>
  <si>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</si>
  <si>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</si>
  <si>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</si>
  <si>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</si>
  <si>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</si>
  <si>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</si>
  <si>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</si>
  <si>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</si>
  <si>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</si>
  <si>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</si>
  <si>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</si>
  <si>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</si>
  <si>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</si>
  <si>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</si>
  <si>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</si>
  <si>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</si>
  <si>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</si>
  <si>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</si>
  <si>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</si>
  <si>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</si>
  <si>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</si>
  <si>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</si>
  <si>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</si>
  <si>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</si>
  <si>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</si>
  <si>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</si>
  <si>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</si>
  <si>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</si>
  <si>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</si>
  <si>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</si>
  <si>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</si>
  <si>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</si>
  <si>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</si>
  <si>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</si>
  <si>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</si>
  <si>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</si>
  <si>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</si>
  <si>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</si>
  <si>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</si>
  <si>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</si>
  <si>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</si>
  <si>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</si>
  <si>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</si>
  <si>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</si>
  <si>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</si>
  <si>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</si>
  <si>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</si>
  <si>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</si>
  <si>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</si>
  <si>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</si>
  <si>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</si>
  <si>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</si>
  <si>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</si>
  <si>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</si>
  <si>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</si>
  <si>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</si>
  <si>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</si>
  <si>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</si>
  <si>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</si>
  <si>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</si>
  <si>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</si>
  <si>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</si>
  <si>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</si>
  <si>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</si>
  <si>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</si>
  <si>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</si>
  <si>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</si>
  <si>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</si>
  <si>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</si>
  <si>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</si>
  <si>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</si>
  <si>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</si>
  <si>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</si>
  <si>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</si>
  <si>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</si>
  <si>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</si>
  <si>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</si>
  <si>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</si>
  <si>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</si>
  <si>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</si>
  <si>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</si>
  <si>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</si>
  <si>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</si>
  <si>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</si>
  <si>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</si>
  <si>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</si>
  <si>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</si>
  <si>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</si>
  <si>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</si>
  <si>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</si>
  <si>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</si>
  <si>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</si>
  <si>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</si>
  <si>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</si>
  <si>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</si>
  <si>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</si>
  <si>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</si>
  <si>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</si>
  <si>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</si>
  <si>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</si>
  <si>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</si>
  <si>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</si>
  <si>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</si>
  <si>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</si>
  <si>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</si>
  <si>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</si>
  <si>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</si>
  <si>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</si>
  <si>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</si>
  <si>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</si>
  <si>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</si>
  <si>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</si>
  <si>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</si>
  <si>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</si>
  <si>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</si>
  <si>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</si>
  <si>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</si>
  <si>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</si>
  <si>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</si>
  <si>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</si>
  <si>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</si>
  <si>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</si>
  <si>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</si>
  <si>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</si>
  <si>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</si>
  <si>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</si>
  <si>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</si>
  <si>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</si>
  <si>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</si>
  <si>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</si>
  <si>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</si>
  <si>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</si>
  <si>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</si>
  <si>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</si>
  <si>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</si>
  <si>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</si>
  <si>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</si>
  <si>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</si>
  <si>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</si>
  <si>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</si>
  <si>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</si>
  <si>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</si>
  <si>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</si>
  <si>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</si>
  <si>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</si>
  <si>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</si>
  <si>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</si>
  <si>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</si>
  <si>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</si>
  <si>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</si>
  <si>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</si>
  <si>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</si>
  <si>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</si>
  <si>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</si>
  <si>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</si>
  <si>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</si>
  <si>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</si>
  <si>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</si>
  <si>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</si>
  <si>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</si>
  <si>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</si>
  <si>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</si>
  <si>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</si>
  <si>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</si>
  <si>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</si>
  <si>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</si>
  <si>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</si>
  <si>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</si>
  <si>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</si>
  <si>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</si>
  <si>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</si>
  <si>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</si>
  <si>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</si>
  <si>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</si>
  <si>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</si>
  <si>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</si>
  <si>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</si>
  <si>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</si>
  <si>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</si>
  <si>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</si>
  <si>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</si>
  <si>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</si>
  <si>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</si>
  <si>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</si>
  <si>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</si>
  <si>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</si>
  <si>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</si>
  <si>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</si>
  <si>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</si>
  <si>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</si>
  <si>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</si>
  <si>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</si>
  <si>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</si>
  <si>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</si>
  <si>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</si>
  <si>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</si>
  <si>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</si>
  <si>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</si>
  <si>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</si>
  <si>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</si>
  <si>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</si>
  <si>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</si>
  <si>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</si>
  <si>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</si>
  <si>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</si>
  <si>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</si>
  <si>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</si>
  <si>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</si>
  <si>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</si>
  <si>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</si>
  <si>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</si>
  <si>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</si>
  <si>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</si>
  <si>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</si>
  <si>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</si>
  <si>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</si>
  <si>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</si>
  <si>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</si>
  <si>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</si>
  <si>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</si>
  <si>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</si>
  <si>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</si>
  <si>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</si>
  <si>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</si>
  <si>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</si>
  <si>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</si>
  <si>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</si>
  <si>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</si>
  <si>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</si>
  <si>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</si>
  <si>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</si>
  <si>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</si>
  <si>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</si>
  <si>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</si>
  <si>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</si>
  <si>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</si>
  <si>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</si>
  <si>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</si>
  <si>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</si>
  <si>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</si>
  <si>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</si>
  <si>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</si>
  <si>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</si>
  <si>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</si>
  <si>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</si>
  <si>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</si>
  <si>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</si>
  <si>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</si>
  <si>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</si>
  <si>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</si>
  <si>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</si>
  <si>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</si>
  <si>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</si>
  <si>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</si>
  <si>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</si>
  <si>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</si>
  <si>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</si>
  <si>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</si>
  <si>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</si>
  <si>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</si>
  <si>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</si>
  <si>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</si>
  <si>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</si>
  <si>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</si>
  <si>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</si>
  <si>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</si>
  <si>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</si>
  <si>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</si>
  <si>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</si>
  <si>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</si>
  <si>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</si>
  <si>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</si>
  <si>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</si>
  <si>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</si>
  <si>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</si>
  <si>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</si>
  <si>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</si>
  <si>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</si>
  <si>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</si>
  <si>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</si>
  <si>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</si>
  <si>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</si>
  <si>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</si>
  <si>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</si>
  <si>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</si>
  <si>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</si>
  <si>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</si>
  <si>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</si>
  <si>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</si>
  <si>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</si>
  <si>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</si>
  <si>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</si>
  <si>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</si>
  <si>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</si>
  <si>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</si>
  <si>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</si>
  <si>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</si>
  <si>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</si>
  <si>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</si>
  <si>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</si>
  <si>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</si>
  <si>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</si>
  <si>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</si>
  <si>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</si>
  <si>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</si>
  <si>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</si>
  <si>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</si>
  <si>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</si>
  <si>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</si>
  <si>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</si>
  <si>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</si>
  <si>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</si>
  <si>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</si>
  <si>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</si>
  <si>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</si>
  <si>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</si>
  <si>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</si>
  <si>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</si>
  <si>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</si>
  <si>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</si>
  <si>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</si>
  <si>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</si>
  <si>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</si>
  <si>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</si>
  <si>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</si>
  <si>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</si>
  <si>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</si>
  <si>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</si>
  <si>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</si>
  <si>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</si>
  <si>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</si>
  <si>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</si>
  <si>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</si>
  <si>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</si>
  <si>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</si>
  <si>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</si>
  <si>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</si>
  <si>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</si>
  <si>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</si>
  <si>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</si>
  <si>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</si>
  <si>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</si>
  <si>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</si>
  <si>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</si>
  <si>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</si>
  <si>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</si>
  <si>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</si>
  <si>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</si>
  <si>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</si>
  <si>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</si>
  <si>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</si>
  <si>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</si>
  <si>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</si>
  <si>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</si>
  <si>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</si>
  <si>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</si>
  <si>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</si>
  <si>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</si>
  <si>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</si>
  <si>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</si>
  <si>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</si>
  <si>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</si>
  <si>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</si>
  <si>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</si>
  <si>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</si>
  <si>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</si>
  <si>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</si>
  <si>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</si>
  <si>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</si>
  <si>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</si>
  <si>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</si>
  <si>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</si>
  <si>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</si>
  <si>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</si>
  <si>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</si>
  <si>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</si>
  <si>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</si>
  <si>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</si>
  <si>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</si>
  <si>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</si>
  <si>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</si>
  <si>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</si>
  <si>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</si>
  <si>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</si>
  <si>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</si>
  <si>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</si>
  <si>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</si>
  <si>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</si>
  <si>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</si>
  <si>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</si>
  <si>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</si>
  <si>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</si>
  <si>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</si>
  <si>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</si>
  <si>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</si>
  <si>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</si>
  <si>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</si>
  <si>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</si>
  <si>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</si>
  <si>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</si>
  <si>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</si>
  <si>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</si>
  <si>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</si>
  <si>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</si>
  <si>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</si>
  <si>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</si>
  <si>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</si>
  <si>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</si>
  <si>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</si>
  <si>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</si>
  <si>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</si>
  <si>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</si>
  <si>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</si>
  <si>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</si>
  <si>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</si>
  <si>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</si>
  <si>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</si>
  <si>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</si>
  <si>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</si>
  <si>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</si>
  <si>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</si>
  <si>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</si>
  <si>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</si>
  <si>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</si>
  <si>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</si>
  <si>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</si>
  <si>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</si>
  <si>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</si>
  <si>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</si>
  <si>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</si>
  <si>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</si>
  <si>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</si>
  <si>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</si>
  <si>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</si>
  <si>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</si>
  <si>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</si>
  <si>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</si>
  <si>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</si>
  <si>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</si>
  <si>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</si>
  <si>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</si>
  <si>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</si>
  <si>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</si>
  <si>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</si>
  <si>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</si>
  <si>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</si>
  <si>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</si>
  <si>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</si>
  <si>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</si>
  <si>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</si>
  <si>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</si>
  <si>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</si>
  <si>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</si>
  <si>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</si>
  <si>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</si>
  <si>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</si>
  <si>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</si>
  <si>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</si>
  <si>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</si>
  <si>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</si>
  <si>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</si>
  <si>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</si>
  <si>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</si>
  <si>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</si>
  <si>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</si>
  <si>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</si>
  <si>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</si>
  <si>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</si>
  <si>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</si>
  <si>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</si>
  <si>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</si>
  <si>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</si>
  <si>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</si>
  <si>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</si>
  <si>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</si>
  <si>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</si>
  <si>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</si>
  <si>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</si>
  <si>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</si>
  <si>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</si>
  <si>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</si>
  <si>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</si>
  <si>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</si>
  <si>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</si>
  <si>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</si>
  <si>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</si>
  <si>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</si>
  <si>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</si>
  <si>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</si>
  <si>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</si>
  <si>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</si>
  <si>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</si>
  <si>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</si>
  <si>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</si>
  <si>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</si>
  <si>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</si>
  <si>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</si>
  <si>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</si>
  <si>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</si>
  <si>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</si>
  <si>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</si>
  <si>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</si>
  <si>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</si>
  <si>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</si>
  <si>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</si>
  <si>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</si>
  <si>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</si>
  <si>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</si>
  <si>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</si>
  <si>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</si>
  <si>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</si>
  <si>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</si>
  <si>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</si>
  <si>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</si>
  <si>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</si>
  <si>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</si>
  <si>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</si>
  <si>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</si>
  <si>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</si>
  <si>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</si>
  <si>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</si>
  <si>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</si>
  <si>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</si>
  <si>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</si>
  <si>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</si>
  <si>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</si>
  <si>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</si>
  <si>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</si>
  <si>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</si>
  <si>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</si>
  <si>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</si>
  <si>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</si>
  <si>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</si>
  <si>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</si>
  <si>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</si>
  <si>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</si>
  <si>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</si>
  <si>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</si>
  <si>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</si>
  <si>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</si>
  <si>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</si>
  <si>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</si>
  <si>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</si>
  <si>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</si>
  <si>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</si>
  <si>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</si>
  <si>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</si>
  <si>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</si>
  <si>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</si>
  <si>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</si>
  <si>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</si>
  <si>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</si>
  <si>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</si>
  <si>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</si>
  <si>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</si>
  <si>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</si>
  <si>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</si>
  <si>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</si>
  <si>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</si>
  <si>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</si>
  <si>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</si>
  <si>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</si>
  <si>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</si>
  <si>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</si>
  <si>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</si>
  <si>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</si>
  <si>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</si>
  <si>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</si>
  <si>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</si>
  <si>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</si>
  <si>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</si>
  <si>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</si>
  <si>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</si>
  <si>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</si>
  <si>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</si>
  <si>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</si>
  <si>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</si>
  <si>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</si>
  <si>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</si>
  <si>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</si>
  <si>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</si>
  <si>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</si>
  <si>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</si>
  <si>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</si>
  <si>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</si>
  <si>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</si>
  <si>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</si>
  <si>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</si>
  <si>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</si>
  <si>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</si>
  <si>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</si>
  <si>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</si>
  <si>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</si>
  <si>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</si>
  <si>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</si>
  <si>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</si>
  <si>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</si>
  <si>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</si>
  <si>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</si>
  <si>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</si>
  <si>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</si>
  <si>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</si>
  <si>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</si>
  <si>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</si>
  <si>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</si>
  <si>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</si>
  <si>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</si>
  <si>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</si>
  <si>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</si>
  <si>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</si>
  <si>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</si>
  <si>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</si>
  <si>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</si>
  <si>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</si>
  <si>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</si>
  <si>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</si>
  <si>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</si>
  <si>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</si>
  <si>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</si>
  <si>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</si>
  <si>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</si>
  <si>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</si>
  <si>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</si>
  <si>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</si>
  <si>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</si>
  <si>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</si>
  <si>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</si>
  <si>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</si>
  <si>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</si>
  <si>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</si>
  <si>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</si>
  <si>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</si>
  <si>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</si>
  <si>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</si>
  <si>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</si>
  <si>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</si>
  <si>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</si>
  <si>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</si>
  <si>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</si>
  <si>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</si>
  <si>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</si>
  <si>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</si>
  <si>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</si>
  <si>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</si>
  <si>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</si>
  <si>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</si>
  <si>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</si>
  <si>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</si>
  <si>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</si>
  <si>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</si>
  <si>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</si>
  <si>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</si>
  <si>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</si>
  <si>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</si>
  <si>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</si>
  <si>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</si>
  <si>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</si>
  <si>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</si>
  <si>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</si>
  <si>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</si>
  <si>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</si>
  <si>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</si>
  <si>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</si>
  <si>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</si>
  <si>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</si>
  <si>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</si>
  <si>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</si>
  <si>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</si>
  <si>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</si>
  <si>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</si>
  <si>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</si>
  <si>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</si>
  <si>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</si>
  <si>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</si>
  <si>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</si>
  <si>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</si>
  <si>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</si>
  <si>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</si>
  <si>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</si>
  <si>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</si>
  <si>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</si>
  <si>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</si>
  <si>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</si>
  <si>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</si>
  <si>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</si>
  <si>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</si>
  <si>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</si>
  <si>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</si>
  <si>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</si>
  <si>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</si>
  <si>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</si>
  <si>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</si>
  <si>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</si>
  <si>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</si>
  <si>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</si>
  <si>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</si>
  <si>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</si>
  <si>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</si>
  <si>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</si>
  <si>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</si>
  <si>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</si>
  <si>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</si>
  <si>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</si>
  <si>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</si>
  <si>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</si>
  <si>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</si>
  <si>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</si>
  <si>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</si>
  <si>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</si>
  <si>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</si>
  <si>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</si>
  <si>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</si>
  <si>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</si>
  <si>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</si>
  <si>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</si>
  <si>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</si>
  <si>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</si>
  <si>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</si>
  <si>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</si>
  <si>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</si>
  <si>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</si>
  <si>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</si>
  <si>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</si>
  <si>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</si>
  <si>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</si>
  <si>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</si>
  <si>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</si>
  <si>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</si>
  <si>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</si>
  <si>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</si>
  <si>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</si>
  <si>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</si>
  <si>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</si>
  <si>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</si>
  <si>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</si>
  <si>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</si>
  <si>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</si>
  <si>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</si>
  <si>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</si>
  <si>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</si>
  <si>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</si>
  <si>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</si>
  <si>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</si>
  <si>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</si>
  <si>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</si>
  <si>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</si>
  <si>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</si>
  <si>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</si>
  <si>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</si>
  <si>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</si>
  <si>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</si>
  <si>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</si>
  <si>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</si>
  <si>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</si>
  <si>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</si>
  <si>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</si>
  <si>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</si>
  <si>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</si>
  <si>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</si>
  <si>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</si>
  <si>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</si>
  <si>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</si>
  <si>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</si>
  <si>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</si>
  <si>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</si>
  <si>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</si>
  <si>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</si>
  <si>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</si>
  <si>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</si>
  <si>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</si>
  <si>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</si>
  <si>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</si>
  <si>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</si>
  <si>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</si>
  <si>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</si>
  <si>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</si>
  <si>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</si>
  <si>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</si>
  <si>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</si>
  <si>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</si>
  <si>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</si>
  <si>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</si>
  <si>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</si>
  <si>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</si>
  <si>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</si>
  <si>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</si>
  <si>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</si>
  <si>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</si>
  <si>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</si>
  <si>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</si>
  <si>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</si>
  <si>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</si>
  <si>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</si>
  <si>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</si>
  <si>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</si>
  <si>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</si>
  <si>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</si>
  <si>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</si>
  <si>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</si>
  <si>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</si>
  <si>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</si>
  <si>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</si>
  <si>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</si>
  <si>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</si>
  <si>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</si>
  <si>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</si>
  <si>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</si>
  <si>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</si>
  <si>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</si>
  <si>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</si>
  <si>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</si>
  <si>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</si>
  <si>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</si>
  <si>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</si>
  <si>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</si>
  <si>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</si>
  <si>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</si>
  <si>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</si>
  <si>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</si>
  <si>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</si>
  <si>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</si>
  <si>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</si>
  <si>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</si>
  <si>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</si>
  <si>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</si>
  <si>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</si>
  <si>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</si>
  <si>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</si>
  <si>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</si>
  <si>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</si>
  <si>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</si>
  <si>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</si>
  <si>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</si>
  <si>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</si>
  <si>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</si>
  <si>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</si>
  <si>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</si>
  <si>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</si>
  <si>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</si>
  <si>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</si>
  <si>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</si>
  <si>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</si>
  <si>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</si>
  <si>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</si>
  <si>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</si>
  <si>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</si>
  <si>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</si>
  <si>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</si>
  <si>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</si>
  <si>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</si>
  <si>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</si>
  <si>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</si>
  <si>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</si>
  <si>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</si>
  <si>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</si>
  <si>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</si>
  <si>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</si>
  <si>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</si>
  <si>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</si>
  <si>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</si>
  <si>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</si>
  <si>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</si>
  <si>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</si>
  <si>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</si>
  <si>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</si>
  <si>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</si>
  <si>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</si>
  <si>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</si>
  <si>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</si>
  <si>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</si>
  <si>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</si>
  <si>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</si>
  <si>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</si>
  <si>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</si>
  <si>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</si>
  <si>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</si>
  <si>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</si>
  <si>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</si>
  <si>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</si>
  <si>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</si>
  <si>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</si>
  <si>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</si>
  <si>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</si>
  <si>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</si>
  <si>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</si>
  <si>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</si>
  <si>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</si>
  <si>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</si>
  <si>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</si>
  <si>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</si>
  <si>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</si>
  <si>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</si>
  <si>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</si>
  <si>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</si>
  <si>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</si>
  <si>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</si>
  <si>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</si>
  <si>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</si>
  <si>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</si>
  <si>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</si>
  <si>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</si>
  <si>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</si>
  <si>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</si>
  <si>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</si>
  <si>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</si>
  <si>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</si>
  <si>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</si>
  <si>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</si>
  <si>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</si>
  <si>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</si>
  <si>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</si>
  <si>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</si>
  <si>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</si>
  <si>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</si>
  <si>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</si>
  <si>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</si>
  <si>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</si>
  <si>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</si>
  <si>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</si>
  <si>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</si>
  <si>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</si>
  <si>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</si>
  <si>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</si>
  <si>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</si>
  <si>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</si>
  <si>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</si>
  <si>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</si>
  <si>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</si>
  <si>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</si>
  <si>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</si>
  <si>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</si>
  <si>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</si>
  <si>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</si>
  <si>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</si>
  <si>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</si>
  <si>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</si>
  <si>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</si>
  <si>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</si>
  <si>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</si>
  <si>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</si>
  <si>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</si>
  <si>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</si>
  <si>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</si>
  <si>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</si>
  <si>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</si>
  <si>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</si>
  <si>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</si>
  <si>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</si>
  <si>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</si>
  <si>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</si>
  <si>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</si>
  <si>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</si>
  <si>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</si>
  <si>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</si>
  <si>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</si>
  <si>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</si>
  <si>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</si>
  <si>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</si>
  <si>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</si>
  <si>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</si>
  <si>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</si>
  <si>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</si>
  <si>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</si>
  <si>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</si>
  <si>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</si>
  <si>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</si>
  <si>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</si>
  <si>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</si>
  <si>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</si>
  <si>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</si>
  <si>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</si>
  <si>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</si>
  <si>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</si>
  <si>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</si>
  <si>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</si>
  <si>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</si>
  <si>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</si>
  <si>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</si>
  <si>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</si>
  <si>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</si>
  <si>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</si>
  <si>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</si>
  <si>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</si>
  <si>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</si>
  <si>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</si>
  <si>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</si>
  <si>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</si>
  <si>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</si>
  <si>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</si>
  <si>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</si>
  <si>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</si>
  <si>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</si>
  <si>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</si>
  <si>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</si>
  <si>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</si>
  <si>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</si>
  <si>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</si>
  <si>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</si>
  <si>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</si>
  <si>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</si>
  <si>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</si>
  <si>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</si>
  <si>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</si>
  <si>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</si>
  <si>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</si>
  <si>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</si>
  <si>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</si>
  <si>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</si>
  <si>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</si>
  <si>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</si>
  <si>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</si>
  <si>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</si>
  <si>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</si>
  <si>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</si>
  <si>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</si>
  <si>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</si>
  <si>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</si>
  <si>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</si>
  <si>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</si>
  <si>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</si>
  <si>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</si>
  <si>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</si>
  <si>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</si>
  <si>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</si>
  <si>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</si>
  <si>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</si>
  <si>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</si>
  <si>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</si>
  <si>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</si>
  <si>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</si>
  <si>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</si>
  <si>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</si>
  <si>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</si>
  <si>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</si>
  <si>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</si>
  <si>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</si>
  <si>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</si>
  <si>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</si>
  <si>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</si>
  <si>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</si>
  <si>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</si>
  <si>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</si>
  <si>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</si>
  <si>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</si>
  <si>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</si>
  <si>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</si>
  <si>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</si>
  <si>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</si>
  <si>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</si>
  <si>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</si>
  <si>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</si>
  <si>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</si>
  <si>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</si>
  <si>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</si>
  <si>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</si>
  <si>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</si>
  <si>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</si>
  <si>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</si>
  <si>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</si>
  <si>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</si>
  <si>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</si>
  <si>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</si>
  <si>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</si>
  <si>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</si>
  <si>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</si>
  <si>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</si>
  <si>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</si>
  <si>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</si>
  <si>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</si>
  <si>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</si>
  <si>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</si>
  <si>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</si>
  <si>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</si>
  <si>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</si>
  <si>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</si>
  <si>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</si>
  <si>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</si>
  <si>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</si>
  <si>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</si>
  <si>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</si>
  <si>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</si>
  <si>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</si>
  <si>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</si>
  <si>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</si>
  <si>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</si>
  <si>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</si>
  <si>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</si>
  <si>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</si>
  <si>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</si>
  <si>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</si>
  <si>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</si>
  <si>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</si>
  <si>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</si>
  <si>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</si>
  <si>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</si>
  <si>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</si>
  <si>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</si>
  <si>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</si>
  <si>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</si>
  <si>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</si>
  <si>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</si>
  <si>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</si>
  <si>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</si>
  <si>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</si>
  <si>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</si>
  <si>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</si>
  <si>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</si>
  <si>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</si>
  <si>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</si>
  <si>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</si>
  <si>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</si>
  <si>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</si>
  <si>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</si>
  <si>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</si>
  <si>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</si>
  <si>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</si>
  <si>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</si>
  <si>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</si>
  <si>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</si>
  <si>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</si>
  <si>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</si>
  <si>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</si>
  <si>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</si>
  <si>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</si>
  <si>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</si>
  <si>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</si>
  <si>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</si>
  <si>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</si>
  <si>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</si>
  <si>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</si>
  <si>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</si>
  <si>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</si>
  <si>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</si>
  <si>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</si>
  <si>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</si>
  <si>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</si>
  <si>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</si>
  <si>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</si>
  <si>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</si>
  <si>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</si>
  <si>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</si>
  <si>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</si>
  <si>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</si>
  <si>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</si>
  <si>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</si>
  <si>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</si>
  <si>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</si>
  <si>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</si>
  <si>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</si>
  <si>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</si>
  <si>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</si>
  <si>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</si>
  <si>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</si>
  <si>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</si>
  <si>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</si>
  <si>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</si>
  <si>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</si>
  <si>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</si>
  <si>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</si>
  <si>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</si>
  <si>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</si>
  <si>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</si>
  <si>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</si>
  <si>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</si>
  <si>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</si>
  <si>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</si>
  <si>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</si>
  <si>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</si>
  <si>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</si>
  <si>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</si>
  <si>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</si>
  <si>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</si>
  <si>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</si>
  <si>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</si>
  <si>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</si>
  <si>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</si>
  <si>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</si>
  <si>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</si>
  <si>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</si>
  <si>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</si>
  <si>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</si>
  <si>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</si>
  <si>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</si>
  <si>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</si>
  <si>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</si>
  <si>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</si>
  <si>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</si>
  <si>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</si>
  <si>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</si>
  <si>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</si>
  <si>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</si>
  <si>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</si>
  <si>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</si>
  <si>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</si>
  <si>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</si>
  <si>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</si>
  <si>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</si>
  <si>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</si>
  <si>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</si>
  <si>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</si>
  <si>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</si>
  <si>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</si>
  <si>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</si>
  <si>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</si>
  <si>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</si>
  <si>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</si>
  <si>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</si>
  <si>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</si>
  <si>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</si>
  <si>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</si>
  <si>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</si>
  <si>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</si>
  <si>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</si>
  <si>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</si>
  <si>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</si>
  <si>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</si>
  <si>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</si>
  <si>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</si>
  <si>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</si>
  <si>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</si>
  <si>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</si>
  <si>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</si>
  <si>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</si>
  <si>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</si>
  <si>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</si>
  <si>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</si>
  <si>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</si>
  <si>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</si>
  <si>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</si>
  <si>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</si>
  <si>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</si>
  <si>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</si>
  <si>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</si>
  <si>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</si>
  <si>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</si>
  <si>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</si>
  <si>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</si>
  <si>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</si>
  <si>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</si>
  <si>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</si>
  <si>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</si>
  <si>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</si>
  <si>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</si>
  <si>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</si>
  <si>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</si>
  <si>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</si>
  <si>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</si>
  <si>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</si>
  <si>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</si>
  <si>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</si>
  <si>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</si>
  <si>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</si>
  <si>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</si>
  <si>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</si>
  <si>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</si>
  <si>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</si>
  <si>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</si>
  <si>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</si>
  <si>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</si>
  <si>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</si>
  <si>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</si>
  <si>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</si>
  <si>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</si>
  <si>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</si>
  <si>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</si>
  <si>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</si>
  <si>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</si>
  <si>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</si>
  <si>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</si>
  <si>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</si>
  <si>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</si>
  <si>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</si>
  <si>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</si>
  <si>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</si>
  <si>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</si>
  <si>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</si>
  <si>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</si>
  <si>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</si>
  <si>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</si>
  <si>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</si>
  <si>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</si>
  <si>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</si>
  <si>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</si>
  <si>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</si>
  <si>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</si>
  <si>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</si>
  <si>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</si>
  <si>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</si>
  <si>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</si>
  <si>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</si>
  <si>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</si>
  <si>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</si>
  <si>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</si>
  <si>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</si>
  <si>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</si>
  <si>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</si>
  <si>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</si>
  <si>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</si>
  <si>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</si>
  <si>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</si>
  <si>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</si>
  <si>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</si>
  <si>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</si>
  <si>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</si>
  <si>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</si>
  <si>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</si>
  <si>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</si>
  <si>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</si>
  <si>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</si>
  <si>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</si>
  <si>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</si>
  <si>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</si>
  <si>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</si>
  <si>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</si>
  <si>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</si>
  <si>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</si>
  <si>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</si>
  <si>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</si>
  <si>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</si>
  <si>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</si>
  <si>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</si>
  <si>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</si>
  <si>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</si>
  <si>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</si>
  <si>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</si>
  <si>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</si>
  <si>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</si>
  <si>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</si>
  <si>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</si>
  <si>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</si>
  <si>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</si>
  <si>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</si>
  <si>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</si>
  <si>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</si>
  <si>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</si>
  <si>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</si>
  <si>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</si>
  <si>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</si>
  <si>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</si>
  <si>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</si>
  <si>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</si>
  <si>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</si>
  <si>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</si>
  <si>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</si>
  <si>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</si>
  <si>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</si>
  <si>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</si>
  <si>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</si>
  <si>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</si>
  <si>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</si>
  <si>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</si>
  <si>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</si>
  <si>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</si>
  <si>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</si>
  <si>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</si>
  <si>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</si>
  <si>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</si>
  <si>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</si>
  <si>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</si>
  <si>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</si>
  <si>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</si>
  <si>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</si>
  <si>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</si>
  <si>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</si>
  <si>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</si>
  <si>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</si>
  <si>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</si>
  <si>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</si>
  <si>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</si>
  <si>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</si>
  <si>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</si>
  <si>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</si>
  <si>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</si>
  <si>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</si>
  <si>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</si>
  <si>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</si>
  <si>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</si>
  <si>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</si>
  <si>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</si>
  <si>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</si>
  <si>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</si>
  <si>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</si>
  <si>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</si>
  <si>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</si>
  <si>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</si>
  <si>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</si>
  <si>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</si>
  <si>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</si>
  <si>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</si>
  <si>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</si>
  <si>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</si>
  <si>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</si>
  <si>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</si>
  <si>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</si>
  <si>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</si>
  <si>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</si>
  <si>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</si>
  <si>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</si>
  <si>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</si>
  <si>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</si>
  <si>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</si>
  <si>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</si>
  <si>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</si>
  <si>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</si>
  <si>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</si>
  <si>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</si>
  <si>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</si>
  <si>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</si>
  <si>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</si>
  <si>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</si>
  <si>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</si>
  <si>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</si>
  <si>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</si>
  <si>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</si>
  <si>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</si>
  <si>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</si>
  <si>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</si>
  <si>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</si>
  <si>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</si>
  <si>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</si>
  <si>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</si>
  <si>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</si>
  <si>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</si>
  <si>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</si>
  <si>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</si>
  <si>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</si>
  <si>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</si>
  <si>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</si>
  <si>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</si>
  <si>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</si>
  <si>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</si>
  <si>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</si>
  <si>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</si>
  <si>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</si>
  <si>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</si>
  <si>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</si>
  <si>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</si>
  <si>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</si>
  <si>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</si>
  <si>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</si>
  <si>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</si>
  <si>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</si>
  <si>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</si>
  <si>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</si>
  <si>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</si>
  <si>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</si>
  <si>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</si>
  <si>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</si>
  <si>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</si>
  <si>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</si>
  <si>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</si>
  <si>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</si>
  <si>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</si>
  <si>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</si>
  <si>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</si>
  <si>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</si>
  <si>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</si>
  <si>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</si>
  <si>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</si>
  <si>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</si>
  <si>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</si>
  <si>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</si>
  <si>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</si>
  <si>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</si>
  <si>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</si>
  <si>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</si>
  <si>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</si>
  <si>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</si>
  <si>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</si>
  <si>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</si>
  <si>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</si>
  <si>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</si>
  <si>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</si>
  <si>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</si>
  <si>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</si>
  <si>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</si>
  <si>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</si>
  <si>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</si>
  <si>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</si>
  <si>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</si>
  <si>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</si>
  <si>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</si>
  <si>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</si>
  <si>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</si>
  <si>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</si>
  <si>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</si>
  <si>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</si>
  <si>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</si>
  <si>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</si>
  <si>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</si>
  <si>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</si>
  <si>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</si>
  <si>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</si>
  <si>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</si>
  <si>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</si>
  <si>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</si>
  <si>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</si>
  <si>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</si>
  <si>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</si>
  <si>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</si>
  <si>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</si>
  <si>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</si>
  <si>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</si>
  <si>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</si>
  <si>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</si>
  <si>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</si>
  <si>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</si>
  <si>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</si>
  <si>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</si>
  <si>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</si>
  <si>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</si>
  <si>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</si>
  <si>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</si>
  <si>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</si>
  <si>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</si>
  <si>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</si>
  <si>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</si>
  <si>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</si>
  <si>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</si>
  <si>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</si>
  <si>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</si>
  <si>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</si>
  <si>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</si>
  <si>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</si>
  <si>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</si>
  <si>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</si>
  <si>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</si>
  <si>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</si>
  <si>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</si>
  <si>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</si>
  <si>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</si>
  <si>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</si>
  <si>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</si>
  <si>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</si>
  <si>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</si>
  <si>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</si>
  <si>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</si>
  <si>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</si>
  <si>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</si>
  <si>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</si>
  <si>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</si>
  <si>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</si>
  <si>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</si>
  <si>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</si>
  <si>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</si>
  <si>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</si>
  <si>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</si>
  <si>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</si>
  <si>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</si>
  <si>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</si>
  <si>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</si>
  <si>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</si>
  <si>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</si>
  <si>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</si>
  <si>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</si>
  <si>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</si>
  <si>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</si>
  <si>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</si>
  <si>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</si>
  <si>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</si>
  <si>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</si>
  <si>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</si>
  <si>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</si>
  <si>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</si>
  <si>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</si>
  <si>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</si>
  <si>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</si>
  <si>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</si>
  <si>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</si>
  <si>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</si>
  <si>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</si>
  <si>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</si>
  <si>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</si>
  <si>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</si>
  <si>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</si>
  <si>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</si>
  <si>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</si>
  <si>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</si>
  <si>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</si>
  <si>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</si>
  <si>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</si>
  <si>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</si>
  <si>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</si>
  <si>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</si>
  <si>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</si>
  <si>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</si>
  <si>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</si>
  <si>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</si>
  <si>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</si>
  <si>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</si>
  <si>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</si>
  <si>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</si>
  <si>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</si>
  <si>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</si>
  <si>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</si>
  <si>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</si>
  <si>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</si>
  <si>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</si>
  <si>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</si>
  <si>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</si>
  <si>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</si>
  <si>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</si>
  <si>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</si>
  <si>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</si>
  <si>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</si>
  <si>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</si>
  <si>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</si>
  <si>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</si>
  <si>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</si>
  <si>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</si>
  <si>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</si>
  <si>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</si>
  <si>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</si>
  <si>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</si>
  <si>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</si>
  <si>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</si>
  <si>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</si>
  <si>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</si>
  <si>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</si>
  <si>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</si>
  <si>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</si>
  <si>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</si>
  <si>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</si>
  <si>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</si>
  <si>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</si>
  <si>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</si>
  <si>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</si>
  <si>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</si>
  <si>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</si>
  <si>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</si>
  <si>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</si>
  <si>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</si>
  <si>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</si>
  <si>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</si>
  <si>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</si>
  <si>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</si>
  <si>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</si>
  <si>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</si>
  <si>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</si>
  <si>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</si>
  <si>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</si>
  <si>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</si>
  <si>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</si>
  <si>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</si>
  <si>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</si>
  <si>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</si>
  <si>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</si>
  <si>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</si>
  <si>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</si>
  <si>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</si>
  <si>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</si>
  <si>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</si>
  <si>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</si>
  <si>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</si>
  <si>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</si>
  <si>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</si>
  <si>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</si>
  <si>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</si>
  <si>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</si>
  <si>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</si>
  <si>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</si>
  <si>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</si>
  <si>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</si>
  <si>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</si>
  <si>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</si>
  <si>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</si>
  <si>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</si>
  <si>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</si>
  <si>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</si>
  <si>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</si>
  <si>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</si>
  <si>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</si>
  <si>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</si>
  <si>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</si>
  <si>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</si>
  <si>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</si>
  <si>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</si>
  <si>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</si>
  <si>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</si>
  <si>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</si>
  <si>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</si>
  <si>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</si>
  <si>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</si>
  <si>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</si>
  <si>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</si>
  <si>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</si>
  <si>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</si>
  <si>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</si>
  <si>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</si>
  <si>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</si>
  <si>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</si>
  <si>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</si>
  <si>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</si>
  <si>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</si>
  <si>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</si>
  <si>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</si>
  <si>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</si>
  <si>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</si>
  <si>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</si>
  <si>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</si>
  <si>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</si>
  <si>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</si>
  <si>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</si>
  <si>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</si>
  <si>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</si>
  <si>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</si>
  <si>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</si>
  <si>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</si>
  <si>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</si>
  <si>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</si>
  <si>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</si>
  <si>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</si>
  <si>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</si>
  <si>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</si>
  <si>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</si>
  <si>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</si>
  <si>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</si>
  <si>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</si>
  <si>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</si>
  <si>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</si>
  <si>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</si>
  <si>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</si>
  <si>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</si>
  <si>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</si>
  <si>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</si>
  <si>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</si>
  <si>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</si>
  <si>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</si>
  <si>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</si>
  <si>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</si>
  <si>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</si>
  <si>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</si>
  <si>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</si>
  <si>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</si>
  <si>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</si>
  <si>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</si>
  <si>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</si>
  <si>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</si>
  <si>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</si>
  <si>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</si>
  <si>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</si>
  <si>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</si>
  <si>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</si>
  <si>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</si>
  <si>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</si>
  <si>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</si>
  <si>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</si>
  <si>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</si>
  <si>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</si>
  <si>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</si>
  <si>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</si>
  <si>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</si>
  <si>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</si>
  <si>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</si>
  <si>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</si>
  <si>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</si>
  <si>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</si>
  <si>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</si>
  <si>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</si>
  <si>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</si>
  <si>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</si>
  <si>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</si>
  <si>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</si>
  <si>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</si>
  <si>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</si>
  <si>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</si>
  <si>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</si>
  <si>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</si>
  <si>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</si>
  <si>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</si>
  <si>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</si>
  <si>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</si>
  <si>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</si>
  <si>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</si>
  <si>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</si>
  <si>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</si>
  <si>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</si>
  <si>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</si>
  <si>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</si>
  <si>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</si>
  <si>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</si>
  <si>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</si>
  <si>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</si>
  <si>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</si>
  <si>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</si>
  <si>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</si>
  <si>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</si>
  <si>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</si>
  <si>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</si>
  <si>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</si>
  <si>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</si>
  <si>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</si>
  <si>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</si>
  <si>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</si>
  <si>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</si>
  <si>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</si>
  <si>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</si>
  <si>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</si>
  <si>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</si>
  <si>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</si>
  <si>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</si>
  <si>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</si>
  <si>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</si>
  <si>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</si>
  <si>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</si>
  <si>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</si>
  <si>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</si>
  <si>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</si>
  <si>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</si>
  <si>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</si>
  <si>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</si>
  <si>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</si>
  <si>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</si>
  <si>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</si>
  <si>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</si>
  <si>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</si>
  <si>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</si>
  <si>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</si>
  <si>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</si>
  <si>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</si>
  <si>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</si>
  <si>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</si>
  <si>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</si>
  <si>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</si>
  <si>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</si>
  <si>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</si>
  <si>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</si>
  <si>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</si>
  <si>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</si>
  <si>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</si>
  <si>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</si>
  <si>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</si>
  <si>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</si>
  <si>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</si>
  <si>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</si>
  <si>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</si>
  <si>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</si>
  <si>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</si>
  <si>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</si>
  <si>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</si>
  <si>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</si>
  <si>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</si>
  <si>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</si>
  <si>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</si>
  <si>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</si>
  <si>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</si>
  <si>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</si>
  <si>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</si>
  <si>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</si>
  <si>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</si>
  <si>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</si>
  <si>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</si>
  <si>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</si>
  <si>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</si>
  <si>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</si>
  <si>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</si>
  <si>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</si>
  <si>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</si>
  <si>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</si>
  <si>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</si>
  <si>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</si>
  <si>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</si>
  <si>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</si>
  <si>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</si>
  <si>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</si>
  <si>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</si>
  <si>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</si>
  <si>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</si>
  <si>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</si>
  <si>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</si>
  <si>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</si>
  <si>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</si>
  <si>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</si>
  <si>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</si>
  <si>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</si>
  <si>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</si>
  <si>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</si>
  <si>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</si>
  <si>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</si>
  <si>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</si>
  <si>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</si>
  <si>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</si>
  <si>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</si>
  <si>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</si>
  <si>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</si>
  <si>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</si>
  <si>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</si>
  <si>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</si>
  <si>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</si>
  <si>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</si>
  <si>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</si>
  <si>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</si>
  <si>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</si>
  <si>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</si>
  <si>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</si>
  <si>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</si>
  <si>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</si>
  <si>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</si>
  <si>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</si>
  <si>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</si>
  <si>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</si>
  <si>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</si>
  <si>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</si>
  <si>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</si>
  <si>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</si>
  <si>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</si>
  <si>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</si>
  <si>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</si>
  <si>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</si>
  <si>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</si>
  <si>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</si>
  <si>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</si>
  <si>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</si>
  <si>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</si>
  <si>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</si>
  <si>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</si>
  <si>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</si>
  <si>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</si>
  <si>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</si>
  <si>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</si>
  <si>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</si>
  <si>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</si>
  <si>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</si>
  <si>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</si>
  <si>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</si>
  <si>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</si>
  <si>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</si>
  <si>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</si>
  <si>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</si>
  <si>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</si>
  <si>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</si>
  <si>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</si>
  <si>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</si>
  <si>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</si>
  <si>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</si>
  <si>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</si>
  <si>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</si>
  <si>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</si>
  <si>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</si>
  <si>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</si>
  <si>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</si>
  <si>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</si>
  <si>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</si>
  <si>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</si>
  <si>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</si>
  <si>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</si>
  <si>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</si>
  <si>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</si>
  <si>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</si>
  <si>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</si>
  <si>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</si>
  <si>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</si>
  <si>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</si>
  <si>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</si>
  <si>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</si>
  <si>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</si>
  <si>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</si>
  <si>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</si>
  <si>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</si>
  <si>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</si>
  <si>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</si>
  <si>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</si>
  <si>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</si>
  <si>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</si>
  <si>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</si>
  <si>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</si>
  <si>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</si>
  <si>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</si>
  <si>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</si>
  <si>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</si>
  <si>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</si>
  <si>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</si>
  <si>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</si>
  <si>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</si>
  <si>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</si>
  <si>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</si>
  <si>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</si>
  <si>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</si>
  <si>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</si>
  <si>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</si>
  <si>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</si>
  <si>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</si>
  <si>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</si>
  <si>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</si>
  <si>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</si>
  <si>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</si>
  <si>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</si>
  <si>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</si>
  <si>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</si>
  <si>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</si>
  <si>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</si>
  <si>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</si>
  <si>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</si>
  <si>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</si>
  <si>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</si>
  <si>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</si>
  <si>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</si>
  <si>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</si>
  <si>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</si>
  <si>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</si>
  <si>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</si>
  <si>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</si>
  <si>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</si>
  <si>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</si>
  <si>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</si>
  <si>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</si>
  <si>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</si>
  <si>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</si>
  <si>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</si>
  <si>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</si>
  <si>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</si>
  <si>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</si>
  <si>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</si>
  <si>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</si>
  <si>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</si>
  <si>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</si>
  <si>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</si>
  <si>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</si>
  <si>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</si>
  <si>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</si>
  <si>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</si>
  <si>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</si>
  <si>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</si>
  <si>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</si>
  <si>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</si>
  <si>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</si>
  <si>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</si>
  <si>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</si>
  <si>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</si>
  <si>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</si>
  <si>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</si>
  <si>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</si>
  <si>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</si>
  <si>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</si>
  <si>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</si>
  <si>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</si>
  <si>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</si>
  <si>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</si>
  <si>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</si>
  <si>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</si>
  <si>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</si>
  <si>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</si>
  <si>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</si>
  <si>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</si>
  <si>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</si>
  <si>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</si>
  <si>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</si>
  <si>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</si>
  <si>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</si>
  <si>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</si>
  <si>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</si>
  <si>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</si>
  <si>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</si>
  <si>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</si>
  <si>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</si>
  <si>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</si>
  <si>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</si>
  <si>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</si>
  <si>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</si>
  <si>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</si>
  <si>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</si>
  <si>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</si>
  <si>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</si>
  <si>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</si>
  <si>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</si>
  <si>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</si>
  <si>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</si>
  <si>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</si>
  <si>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</si>
  <si>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</si>
  <si>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</si>
  <si>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</si>
  <si>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</si>
  <si>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</si>
  <si>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</si>
  <si>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</si>
  <si>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</si>
  <si>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</si>
  <si>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</si>
  <si>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</si>
  <si>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</si>
  <si>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</si>
  <si>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</si>
  <si>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</si>
  <si>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</si>
  <si>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</si>
  <si>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</si>
  <si>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</si>
  <si>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</si>
  <si>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</si>
  <si>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</si>
  <si>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</si>
  <si>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</si>
  <si>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</si>
  <si>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</si>
  <si>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</si>
  <si>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</si>
  <si>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</si>
  <si>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</si>
  <si>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</si>
  <si>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</si>
  <si>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</si>
  <si>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</si>
  <si>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</si>
  <si>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</si>
  <si>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</si>
  <si>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</si>
  <si>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</si>
  <si>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</si>
  <si>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</si>
  <si>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</si>
  <si>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</si>
  <si>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</si>
  <si>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</si>
  <si>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</si>
  <si>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</si>
  <si>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</si>
  <si>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</si>
  <si>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</si>
  <si>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</si>
  <si>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</si>
  <si>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</si>
  <si>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</si>
  <si>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</si>
  <si>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</si>
  <si>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</si>
  <si>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</si>
  <si>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</si>
  <si>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</si>
  <si>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</si>
  <si>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</si>
  <si>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</si>
  <si>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</si>
  <si>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</si>
  <si>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</si>
  <si>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</si>
  <si>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</si>
  <si>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</si>
  <si>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</si>
  <si>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</si>
  <si>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</si>
  <si>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</si>
  <si>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</si>
  <si>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</si>
  <si>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</si>
  <si>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</si>
  <si>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</si>
  <si>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</si>
  <si>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</si>
  <si>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</si>
  <si>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</si>
  <si>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</si>
  <si>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</si>
  <si>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</si>
  <si>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</si>
  <si>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</si>
  <si>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</si>
  <si>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</si>
  <si>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</si>
  <si>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</si>
  <si>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</si>
  <si>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</si>
  <si>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</si>
  <si>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</si>
  <si>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</si>
  <si>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</si>
  <si>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</si>
  <si>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</si>
  <si>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</si>
  <si>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</si>
  <si>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</si>
  <si>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</si>
  <si>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</si>
  <si>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</si>
  <si>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</si>
  <si>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</si>
  <si>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</si>
  <si>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</si>
  <si>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</si>
  <si>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</si>
  <si>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</si>
  <si>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</si>
  <si>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</si>
  <si>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</si>
  <si>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</si>
  <si>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</si>
  <si>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</si>
  <si>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</si>
  <si>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</si>
  <si>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</si>
  <si>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</si>
  <si>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</si>
  <si>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</si>
  <si>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</si>
  <si>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</si>
  <si>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</si>
  <si>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</si>
  <si>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</si>
  <si>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</si>
  <si>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</si>
  <si>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</si>
  <si>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</si>
  <si>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</si>
  <si>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</si>
  <si>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</si>
  <si>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</si>
  <si>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</si>
  <si>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</si>
  <si>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</si>
  <si>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</si>
  <si>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</si>
  <si>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</si>
  <si>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</si>
  <si>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</si>
  <si>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</si>
  <si>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</si>
  <si>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</si>
  <si>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</si>
  <si>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</si>
  <si>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</si>
  <si>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</si>
  <si>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</si>
  <si>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</si>
  <si>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</si>
  <si>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</si>
  <si>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</si>
  <si>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</si>
  <si>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</si>
  <si>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</si>
  <si>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</si>
  <si>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</si>
  <si>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</si>
  <si>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</si>
  <si>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</si>
  <si>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</si>
  <si>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</si>
  <si>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</si>
  <si>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</si>
  <si>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</si>
  <si>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</si>
  <si>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</si>
  <si>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</si>
  <si>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</si>
  <si>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</si>
  <si>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</si>
  <si>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</si>
  <si>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</si>
  <si>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</si>
  <si>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</si>
  <si>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</si>
  <si>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</si>
  <si>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</si>
  <si>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</si>
  <si>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</si>
  <si>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</si>
  <si>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</si>
  <si>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</si>
  <si>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</si>
  <si>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</si>
  <si>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</si>
  <si>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</si>
  <si>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</si>
  <si>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</si>
  <si>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</si>
  <si>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</si>
  <si>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</si>
  <si>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</si>
  <si>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</si>
  <si>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</si>
  <si>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</si>
  <si>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</si>
  <si>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</si>
  <si>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</si>
  <si>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</si>
  <si>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</si>
  <si>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</si>
  <si>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</si>
  <si>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</si>
  <si>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</si>
  <si>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</si>
  <si>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</si>
  <si>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</si>
  <si>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</si>
  <si>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</si>
  <si>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</si>
  <si>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</si>
  <si>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</si>
  <si>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</si>
  <si>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</si>
  <si>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</si>
  <si>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</si>
  <si>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</si>
  <si>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</si>
  <si>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</si>
  <si>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</si>
  <si>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</si>
  <si>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</si>
  <si>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</si>
  <si>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</si>
  <si>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</si>
  <si>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</si>
  <si>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</si>
  <si>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</si>
  <si>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</si>
  <si>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</si>
  <si>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</si>
  <si>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</si>
  <si>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</si>
  <si>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</si>
  <si>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</si>
  <si>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</si>
  <si>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</si>
  <si>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</si>
  <si>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</si>
  <si>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</si>
  <si>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</si>
  <si>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</si>
  <si>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</si>
  <si>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</si>
  <si>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</si>
  <si>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</si>
  <si>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</si>
  <si>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</si>
  <si>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</si>
  <si>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</si>
  <si>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</si>
  <si>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</si>
  <si>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</si>
  <si>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</si>
  <si>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</si>
  <si>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</si>
  <si>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</si>
  <si>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</si>
  <si>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</si>
  <si>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</si>
  <si>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</si>
  <si>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</si>
  <si>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</si>
  <si>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</si>
  <si>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</si>
  <si>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</si>
  <si>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</si>
  <si>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</si>
  <si>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</si>
  <si>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</si>
  <si>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</si>
  <si>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</si>
  <si>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</si>
  <si>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</si>
  <si>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</si>
  <si>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</si>
  <si>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</si>
  <si>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</si>
  <si>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</si>
  <si>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</si>
  <si>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</si>
  <si>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</si>
  <si>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</si>
  <si>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</si>
  <si>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</si>
  <si>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</si>
  <si>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</si>
  <si>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</si>
  <si>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</si>
  <si>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</si>
  <si>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</si>
  <si>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</si>
  <si>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</si>
  <si>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</si>
  <si>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</si>
  <si>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</si>
  <si>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</si>
  <si>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</si>
  <si>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</si>
  <si>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</si>
  <si>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</si>
  <si>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</si>
  <si>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</si>
  <si>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</si>
  <si>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</si>
  <si>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</si>
  <si>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</si>
  <si>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</si>
  <si>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</si>
  <si>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</si>
  <si>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</si>
  <si>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</si>
  <si>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</si>
  <si>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</si>
  <si>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</si>
  <si>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</si>
  <si>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</si>
  <si>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</si>
  <si>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</si>
  <si>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</si>
  <si>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</si>
  <si>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</si>
  <si>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</si>
  <si>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</si>
  <si>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</si>
  <si>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</si>
  <si>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</si>
  <si>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</si>
  <si>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</si>
  <si>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</si>
  <si>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</si>
  <si>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</si>
  <si>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</si>
  <si>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</si>
  <si>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</si>
  <si>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</si>
  <si>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</si>
  <si>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</si>
  <si>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</si>
  <si>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</si>
  <si>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</si>
  <si>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</si>
  <si>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</si>
  <si>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</si>
  <si>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</si>
  <si>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</si>
  <si>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</si>
  <si>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</si>
  <si>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</si>
  <si>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</si>
  <si>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</si>
  <si>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</si>
  <si>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</si>
  <si>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</si>
  <si>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</si>
  <si>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</si>
  <si>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</si>
  <si>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</si>
  <si>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</si>
  <si>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</si>
  <si>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</si>
  <si>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</si>
  <si>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</si>
  <si>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</si>
  <si>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</si>
  <si>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</si>
  <si>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</si>
  <si>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</si>
  <si>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</si>
  <si>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</si>
  <si>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</si>
  <si>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</si>
  <si>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</si>
  <si>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</si>
  <si>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</si>
  <si>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</si>
  <si>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</si>
  <si>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</si>
  <si>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</si>
  <si>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</si>
  <si>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</si>
  <si>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</si>
  <si>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</si>
  <si>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</si>
  <si>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</si>
  <si>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</si>
  <si>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</si>
  <si>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</si>
  <si>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</si>
  <si>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</si>
  <si>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</si>
  <si>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</si>
  <si>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</si>
  <si>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</si>
  <si>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</si>
  <si>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</si>
  <si>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</si>
  <si>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</si>
  <si>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</si>
  <si>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</si>
  <si>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</si>
  <si>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</si>
  <si>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</si>
  <si>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</si>
  <si>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</si>
  <si>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</si>
  <si>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</si>
  <si>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</si>
  <si>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</si>
  <si>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</si>
  <si>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</si>
  <si>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</si>
  <si>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</si>
  <si>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</si>
  <si>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</si>
  <si>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</si>
  <si>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</si>
  <si>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</si>
  <si>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</si>
  <si>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</si>
  <si>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</si>
  <si>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</si>
  <si>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</si>
  <si>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</si>
  <si>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</si>
  <si>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</si>
  <si>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</si>
  <si>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</si>
  <si>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</si>
  <si>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</si>
  <si>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</si>
  <si>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</si>
  <si>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</si>
  <si>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</si>
  <si>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</si>
  <si>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</si>
  <si>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</si>
  <si>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</si>
  <si>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</si>
  <si>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</si>
  <si>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</si>
  <si>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</si>
  <si>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</si>
  <si>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</si>
  <si>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</si>
  <si>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</si>
  <si>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</si>
  <si>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</si>
  <si>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</si>
  <si>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</si>
  <si>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</si>
  <si>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</si>
  <si>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</si>
  <si>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</si>
  <si>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</si>
  <si>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</si>
  <si>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</si>
  <si>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</si>
  <si>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</si>
  <si>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</si>
  <si>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</si>
  <si>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</si>
  <si>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</si>
  <si>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</si>
  <si>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</si>
  <si>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</si>
  <si>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</si>
  <si>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</si>
  <si>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</si>
  <si>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</si>
  <si>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</si>
  <si>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</si>
  <si>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</si>
  <si>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</si>
  <si>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</si>
  <si>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</si>
  <si>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</si>
  <si>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</si>
  <si>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</si>
  <si>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</si>
  <si>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</si>
  <si>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</si>
  <si>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</si>
  <si>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</si>
  <si>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</si>
  <si>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</si>
  <si>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</si>
  <si>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</si>
  <si>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</si>
  <si>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</si>
  <si>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</si>
  <si>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</si>
  <si>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</si>
  <si>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</si>
  <si>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</si>
  <si>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</si>
  <si>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</si>
  <si>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</si>
  <si>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</si>
  <si>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</si>
  <si>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</si>
  <si>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</si>
  <si>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</si>
  <si>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</si>
  <si>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</si>
  <si>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</si>
  <si>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</si>
  <si>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</si>
  <si>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</si>
  <si>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</si>
  <si>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</si>
  <si>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</si>
  <si>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</si>
  <si>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</si>
  <si>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</si>
  <si>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</si>
  <si>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</si>
  <si>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</si>
  <si>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</si>
  <si>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</si>
  <si>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</si>
  <si>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</si>
  <si>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</si>
  <si>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</si>
  <si>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</si>
  <si>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</si>
  <si>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</si>
  <si>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</si>
  <si>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</si>
  <si>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</si>
  <si>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</si>
  <si>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</si>
  <si>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</si>
  <si>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</si>
  <si>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</si>
  <si>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</si>
  <si>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</si>
  <si>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</si>
  <si>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</si>
  <si>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</si>
  <si>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</si>
  <si>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</si>
  <si>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</si>
  <si>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</si>
  <si>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</si>
  <si>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</si>
  <si>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</si>
  <si>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</si>
  <si>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</si>
  <si>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</si>
  <si>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</si>
  <si>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</si>
  <si>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</si>
  <si>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</si>
  <si>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</si>
  <si>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</si>
  <si>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</si>
  <si>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</si>
  <si>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</si>
  <si>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</si>
  <si>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</si>
  <si>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</si>
  <si>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</si>
  <si>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</si>
  <si>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</si>
  <si>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</si>
  <si>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</si>
  <si>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</si>
  <si>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</si>
  <si>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</si>
  <si>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</si>
  <si>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</si>
  <si>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</si>
  <si>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</si>
  <si>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</si>
  <si>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</si>
  <si>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</si>
  <si>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</si>
  <si>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</si>
  <si>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</si>
  <si>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</si>
  <si>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</si>
  <si>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</si>
  <si>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</si>
  <si>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</si>
  <si>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</si>
  <si>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</si>
  <si>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</si>
  <si>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</si>
  <si>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</si>
  <si>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</si>
  <si>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</si>
  <si>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</si>
  <si>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</si>
  <si>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</si>
  <si>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</si>
  <si>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</si>
  <si>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</si>
  <si>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</si>
  <si>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</si>
  <si>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</si>
  <si>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</si>
  <si>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</si>
  <si>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</si>
  <si>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</si>
  <si>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</si>
  <si>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</si>
  <si>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</si>
  <si>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</si>
  <si>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</si>
  <si>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</si>
  <si>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</si>
  <si>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</si>
  <si>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</si>
  <si>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</si>
  <si>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</si>
  <si>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</si>
  <si>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</si>
  <si>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</si>
  <si>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</si>
  <si>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</si>
  <si>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</si>
  <si>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</si>
  <si>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</si>
  <si>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</si>
  <si>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</si>
  <si>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</si>
  <si>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</si>
  <si>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</si>
  <si>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</si>
  <si>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</si>
  <si>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</si>
  <si>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</si>
  <si>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</si>
  <si>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</si>
  <si>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</si>
  <si>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</si>
  <si>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</si>
  <si>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</si>
  <si>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</si>
  <si>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</si>
  <si>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</si>
  <si>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</si>
  <si>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</si>
  <si>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</si>
  <si>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</si>
  <si>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</si>
  <si>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</si>
  <si>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</si>
  <si>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</si>
  <si>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</si>
  <si>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</si>
  <si>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</si>
  <si>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</si>
  <si>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</si>
  <si>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</si>
  <si>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</si>
  <si>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</si>
  <si>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</si>
  <si>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</si>
  <si>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</si>
  <si>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</si>
  <si>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</si>
  <si>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</si>
  <si>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</si>
  <si>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</si>
  <si>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</si>
  <si>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</si>
  <si>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</si>
  <si>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</si>
  <si>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</si>
  <si>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</si>
  <si>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</si>
  <si>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</si>
  <si>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</si>
  <si>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</si>
  <si>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</si>
  <si>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</si>
  <si>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</si>
  <si>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</si>
  <si>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</si>
  <si>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</si>
  <si>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</si>
  <si>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</si>
  <si>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</si>
  <si>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</si>
  <si>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</si>
  <si>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</si>
  <si>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</si>
  <si>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</si>
  <si>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</si>
  <si>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</si>
  <si>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</si>
  <si>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</si>
  <si>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</si>
  <si>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</si>
  <si>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</si>
  <si>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</si>
  <si>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</si>
  <si>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</si>
  <si>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</si>
  <si>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</si>
  <si>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</si>
  <si>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</si>
  <si>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</si>
  <si>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</si>
  <si>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</si>
  <si>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</si>
  <si>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</si>
  <si>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</si>
  <si>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</si>
  <si>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</si>
  <si>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</si>
  <si>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</si>
  <si>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</si>
  <si>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</si>
  <si>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</si>
  <si>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</si>
  <si>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</si>
  <si>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</si>
  <si>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</si>
  <si>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</si>
  <si>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</si>
  <si>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</si>
  <si>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</si>
  <si>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</si>
  <si>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</si>
  <si>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</si>
  <si>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</si>
  <si>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</si>
  <si>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</si>
  <si>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</si>
  <si>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</si>
  <si>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</si>
  <si>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</si>
  <si>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</si>
  <si>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</si>
  <si>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</si>
  <si>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</si>
  <si>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</si>
  <si>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</si>
  <si>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</si>
  <si>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</si>
  <si>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</si>
  <si>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</si>
  <si>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</si>
  <si>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</si>
  <si>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</si>
  <si>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</si>
  <si>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</si>
  <si>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</si>
  <si>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</si>
  <si>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</si>
  <si>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</si>
  <si>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</si>
  <si>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</si>
  <si>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</si>
  <si>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</si>
  <si>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</si>
  <si>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</si>
  <si>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</si>
  <si>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</si>
  <si>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</si>
  <si>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</si>
  <si>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</si>
  <si>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</si>
  <si>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</si>
  <si>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</si>
  <si>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</si>
  <si>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</si>
  <si>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</si>
  <si>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</si>
  <si>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</si>
  <si>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</si>
  <si>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</si>
  <si>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</si>
  <si>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</si>
  <si>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</si>
  <si>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</si>
  <si>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</si>
  <si>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</si>
  <si>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</si>
  <si>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</si>
  <si>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</si>
  <si>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</si>
  <si>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</si>
  <si>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</si>
  <si>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</si>
  <si>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</si>
  <si>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</si>
  <si>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</si>
  <si>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</si>
  <si>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</si>
  <si>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</si>
  <si>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</si>
  <si>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</si>
  <si>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</si>
  <si>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</si>
  <si>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</si>
  <si>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</si>
  <si>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</si>
  <si>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</si>
  <si>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</si>
  <si>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</si>
  <si>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</si>
  <si>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</si>
  <si>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</si>
  <si>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</si>
  <si>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</si>
  <si>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</si>
  <si>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</si>
  <si>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</si>
  <si>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</si>
  <si>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</si>
  <si>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</si>
  <si>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</si>
  <si>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</si>
  <si>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</si>
  <si>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</si>
  <si>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</si>
  <si>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</si>
  <si>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</si>
  <si>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</si>
  <si>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</si>
  <si>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</si>
  <si>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</si>
  <si>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</si>
  <si>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</si>
  <si>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</si>
  <si>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</si>
  <si>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</si>
  <si>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</si>
  <si>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</si>
  <si>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</si>
  <si>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</si>
  <si>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</si>
  <si>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</si>
  <si>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</si>
  <si>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</si>
  <si>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</si>
  <si>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</si>
  <si>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</si>
  <si>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</si>
  <si>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</si>
  <si>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</si>
  <si>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</si>
  <si>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</si>
  <si>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</si>
  <si>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</si>
  <si>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</si>
  <si>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</si>
  <si>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</si>
  <si>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</si>
  <si>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</si>
  <si>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</si>
  <si>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</si>
  <si>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</si>
  <si>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</si>
  <si>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</si>
  <si>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</si>
  <si>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</si>
  <si>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</si>
  <si>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</si>
  <si>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</si>
  <si>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</si>
  <si>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</si>
  <si>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</si>
  <si>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</si>
  <si>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</si>
  <si>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</si>
  <si>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</si>
  <si>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</si>
  <si>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</si>
  <si>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</si>
  <si>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</si>
  <si>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</si>
  <si>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</si>
  <si>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</si>
  <si>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</si>
  <si>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</si>
  <si>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</si>
  <si>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</si>
  <si>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</si>
  <si>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</si>
  <si>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</si>
  <si>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</si>
  <si>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</si>
  <si>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</si>
  <si>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</si>
  <si>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</si>
  <si>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</si>
  <si>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</si>
  <si>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</si>
  <si>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</si>
  <si>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</si>
  <si>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</si>
  <si>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</si>
  <si>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</si>
  <si>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</si>
  <si>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</si>
  <si>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</si>
  <si>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</si>
  <si>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</si>
  <si>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</si>
  <si>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</si>
  <si>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</si>
  <si>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</si>
  <si>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</si>
  <si>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</si>
  <si>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</si>
  <si>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</si>
  <si>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</si>
  <si>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</si>
  <si>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</si>
  <si>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</si>
  <si>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</si>
  <si>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</si>
  <si>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</si>
  <si>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</si>
  <si>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</si>
  <si>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</si>
  <si>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</si>
  <si>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</si>
  <si>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</si>
  <si>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</si>
  <si>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</si>
  <si>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</si>
  <si>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</si>
  <si>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</si>
  <si>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</si>
  <si>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</si>
  <si>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</si>
  <si>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</si>
  <si>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</si>
  <si>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</si>
  <si>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</si>
  <si>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</si>
  <si>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</si>
  <si>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</si>
  <si>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</si>
  <si>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</si>
  <si>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</si>
  <si>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</si>
  <si>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</si>
  <si>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</si>
  <si>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</si>
  <si>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</si>
  <si>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</si>
  <si>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</si>
  <si>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</si>
  <si>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</si>
  <si>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</si>
  <si>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</si>
  <si>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</si>
  <si>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</si>
  <si>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</si>
  <si>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</si>
  <si>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</si>
  <si>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</si>
  <si>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</si>
  <si>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</si>
  <si>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</si>
  <si>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</si>
  <si>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</si>
  <si>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</si>
  <si>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</si>
  <si>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</si>
  <si>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</si>
  <si>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</si>
  <si>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</si>
  <si>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</si>
  <si>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</si>
  <si>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</si>
  <si>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</si>
  <si>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</si>
  <si>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</si>
  <si>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</si>
  <si>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</si>
  <si>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</si>
  <si>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</si>
  <si>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</si>
  <si>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</si>
  <si>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</si>
  <si>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</si>
  <si>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</si>
  <si>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</si>
  <si>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</si>
  <si>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</si>
  <si>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</si>
  <si>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</si>
  <si>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</si>
  <si>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</si>
  <si>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</si>
  <si>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</si>
  <si>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</si>
  <si>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</si>
  <si>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</si>
  <si>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</si>
  <si>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</si>
  <si>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</si>
  <si>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</si>
  <si>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</si>
  <si>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</si>
  <si>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</si>
  <si>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</si>
  <si>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</si>
  <si>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</si>
  <si>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</si>
  <si>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</si>
  <si>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</si>
  <si>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</si>
  <si>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</si>
  <si>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</si>
  <si>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</si>
  <si>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</si>
  <si>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</si>
  <si>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</si>
  <si>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</si>
  <si>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</si>
  <si>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</si>
  <si>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</si>
  <si>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</si>
  <si>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</si>
  <si>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</si>
  <si>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</si>
  <si>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</si>
  <si>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</si>
  <si>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</si>
  <si>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</si>
  <si>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</si>
  <si>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</si>
  <si>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</si>
  <si>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</si>
  <si>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</si>
  <si>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</si>
  <si>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</si>
  <si>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</si>
  <si>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</si>
  <si>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</si>
  <si>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</si>
  <si>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</si>
  <si>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</si>
  <si>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</si>
  <si>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</si>
  <si>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</si>
  <si>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</si>
  <si>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</si>
  <si>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</si>
  <si>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</si>
  <si>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</si>
  <si>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</si>
  <si>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</si>
  <si>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</si>
  <si>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</si>
  <si>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</si>
  <si>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</si>
  <si>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</si>
  <si>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</si>
  <si>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</si>
  <si>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</si>
  <si>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</si>
  <si>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</si>
  <si>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</si>
  <si>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</si>
  <si>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</si>
  <si>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</si>
  <si>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</si>
  <si>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</si>
  <si>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</si>
  <si>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</si>
  <si>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</si>
  <si>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</si>
  <si>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</si>
  <si>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</si>
  <si>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</si>
  <si>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</si>
  <si>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</si>
  <si>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</si>
  <si>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</si>
  <si>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</si>
  <si>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</si>
  <si>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</si>
  <si>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</si>
  <si>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</si>
  <si>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</si>
  <si>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</si>
  <si>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</si>
  <si>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</si>
  <si>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</si>
  <si>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</si>
  <si>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</si>
  <si>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</si>
  <si>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</si>
  <si>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</si>
  <si>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</si>
  <si>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</si>
  <si>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</si>
  <si>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</si>
  <si>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</si>
  <si>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</si>
  <si>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</si>
  <si>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</si>
  <si>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</si>
  <si>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</si>
  <si>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</si>
  <si>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</si>
  <si>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</si>
  <si>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</si>
  <si>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</si>
  <si>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</si>
  <si>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</si>
  <si>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</si>
  <si>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</si>
  <si>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</si>
  <si>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</si>
  <si>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</si>
  <si>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</si>
  <si>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</si>
  <si>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</si>
  <si>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</si>
  <si>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</si>
  <si>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</si>
  <si>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</si>
  <si>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</si>
  <si>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</si>
  <si>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</si>
  <si>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</si>
  <si>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</si>
  <si>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</si>
  <si>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</si>
  <si>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</si>
  <si>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</si>
  <si>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</si>
  <si>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</si>
  <si>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</si>
  <si>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</si>
  <si>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</si>
  <si>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</si>
  <si>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</si>
  <si>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</si>
  <si>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</si>
  <si>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</si>
  <si>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</si>
  <si>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</si>
  <si>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</si>
  <si>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</si>
  <si>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</si>
  <si>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</si>
  <si>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</si>
  <si>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</si>
  <si>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</si>
  <si>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</si>
  <si>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</si>
  <si>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</si>
  <si>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</si>
  <si>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</si>
  <si>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</si>
  <si>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</si>
  <si>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</si>
  <si>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</si>
  <si>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</si>
  <si>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</si>
  <si>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</si>
  <si>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</si>
  <si>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</si>
  <si>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</si>
  <si>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</si>
  <si>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</si>
  <si>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</si>
  <si>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</si>
  <si>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</si>
  <si>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</si>
  <si>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</si>
  <si>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</si>
  <si>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</si>
  <si>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</si>
  <si>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</si>
  <si>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</si>
  <si>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</si>
  <si>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</si>
  <si>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</si>
  <si>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</si>
  <si>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</si>
  <si>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</si>
  <si>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</si>
  <si>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</si>
  <si>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</si>
  <si>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</si>
  <si>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</si>
  <si>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</si>
  <si>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</si>
  <si>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</si>
  <si>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</si>
  <si>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</si>
  <si>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</si>
  <si>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</si>
  <si>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</si>
  <si>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</si>
  <si>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</si>
  <si>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</si>
  <si>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</si>
  <si>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</si>
  <si>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</si>
  <si>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</si>
  <si>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</si>
  <si>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</si>
  <si>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</si>
  <si>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</si>
  <si>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</si>
  <si>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</si>
  <si>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</si>
  <si>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</si>
  <si>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</si>
  <si>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</si>
  <si>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</si>
  <si>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</si>
  <si>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</si>
  <si>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</si>
  <si>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</si>
  <si>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</si>
  <si>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</si>
  <si>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</si>
  <si>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</si>
  <si>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</si>
  <si>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</si>
  <si>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</si>
  <si>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</si>
  <si>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</si>
  <si>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</si>
  <si>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</si>
  <si>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</si>
  <si>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</si>
  <si>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</si>
  <si>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</si>
  <si>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</si>
  <si>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</si>
  <si>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</si>
  <si>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</si>
  <si>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</si>
  <si>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</si>
  <si>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</si>
  <si>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</si>
  <si>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</si>
  <si>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</si>
  <si>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</si>
  <si>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</si>
  <si>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</si>
  <si>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</si>
  <si>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</si>
  <si>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</si>
  <si>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</si>
  <si>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</si>
  <si>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</si>
  <si>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</si>
  <si>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</si>
  <si>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</si>
  <si>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</si>
  <si>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</si>
  <si>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</si>
  <si>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</si>
  <si>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</si>
  <si>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</si>
  <si>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</si>
  <si>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</si>
  <si>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</si>
  <si>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</si>
  <si>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</si>
  <si>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</si>
  <si>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</si>
  <si>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</si>
  <si>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</si>
  <si>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</si>
  <si>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</si>
  <si>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</si>
  <si>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</si>
  <si>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</si>
  <si>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</si>
  <si>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</si>
  <si>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</si>
  <si>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</si>
  <si>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</si>
  <si>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</si>
  <si>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</si>
  <si>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</si>
  <si>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</si>
  <si>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</si>
  <si>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</si>
  <si>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</si>
  <si>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</si>
  <si>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</si>
  <si>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</si>
  <si>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</si>
  <si>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</si>
  <si>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</si>
  <si>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</si>
  <si>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</si>
  <si>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</si>
  <si>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</si>
  <si>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</si>
  <si>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</si>
  <si>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</si>
  <si>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</si>
  <si>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</si>
  <si>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</si>
  <si>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</si>
  <si>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</si>
  <si>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</si>
  <si>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</si>
  <si>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</si>
  <si>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</si>
  <si>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</si>
  <si>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</si>
  <si>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</si>
  <si>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</si>
  <si>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</si>
  <si>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</si>
  <si>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</si>
  <si>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</si>
  <si>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</si>
  <si>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</si>
  <si>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</si>
  <si>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</si>
  <si>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</si>
  <si>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</si>
  <si>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</si>
  <si>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</si>
  <si>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</si>
  <si>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</si>
  <si>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</si>
  <si>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</si>
  <si>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</si>
  <si>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</si>
  <si>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</si>
  <si>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</si>
  <si>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</si>
  <si>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</si>
  <si>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</si>
  <si>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</si>
  <si>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</si>
  <si>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</si>
  <si>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</si>
  <si>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</si>
  <si>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</si>
  <si>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</si>
  <si>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</si>
  <si>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</si>
  <si>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</si>
  <si>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</si>
  <si>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</si>
  <si>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</si>
  <si>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</si>
  <si>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</si>
  <si>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</si>
  <si>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</si>
  <si>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</si>
  <si>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</si>
  <si>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</si>
  <si>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</si>
  <si>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</si>
  <si>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</si>
  <si>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</si>
  <si>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</si>
  <si>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</si>
  <si>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</si>
  <si>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</si>
  <si>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</si>
  <si>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</si>
  <si>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</si>
  <si>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</si>
  <si>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</si>
  <si>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</si>
  <si>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</si>
  <si>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</si>
  <si>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</si>
  <si>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</si>
  <si>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</si>
  <si>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</si>
  <si>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</si>
  <si>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</si>
  <si>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</si>
  <si>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</si>
  <si>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</si>
  <si>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</si>
  <si>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</si>
  <si>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</si>
  <si>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</si>
  <si>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</si>
  <si>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</si>
  <si>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</si>
  <si>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</si>
  <si>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</si>
  <si>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</si>
  <si>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</si>
  <si>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</si>
  <si>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</si>
  <si>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</si>
  <si>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</si>
  <si>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</si>
  <si>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</si>
  <si>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</si>
  <si>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</si>
  <si>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</si>
  <si>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</si>
  <si>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</si>
  <si>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</si>
  <si>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</si>
  <si>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</si>
  <si>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</si>
  <si>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</si>
  <si>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</si>
  <si>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</si>
  <si>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</si>
  <si>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</si>
  <si>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</si>
  <si>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</si>
  <si>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</si>
  <si>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</si>
  <si>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</si>
  <si>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</si>
  <si>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</si>
  <si>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</si>
  <si>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</si>
  <si>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</si>
  <si>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</si>
  <si>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</si>
  <si>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</si>
  <si>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</si>
  <si>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</si>
  <si>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</si>
  <si>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</si>
  <si>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</si>
  <si>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</si>
  <si>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</si>
  <si>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</si>
  <si>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</si>
  <si>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</si>
  <si>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</si>
  <si>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</si>
  <si>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</si>
  <si>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</si>
  <si>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</si>
  <si>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</si>
  <si>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</si>
  <si>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</si>
  <si>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</si>
  <si>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</si>
  <si>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</si>
  <si>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</si>
  <si>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</si>
  <si>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</si>
  <si>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</si>
  <si>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</si>
  <si>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</si>
  <si>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</si>
  <si>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</si>
  <si>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</si>
  <si>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</si>
  <si>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</si>
  <si>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</si>
  <si>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</si>
  <si>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</si>
  <si>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</si>
  <si>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</si>
  <si>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</si>
  <si>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</si>
  <si>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</si>
  <si>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</si>
  <si>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</si>
  <si>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</si>
  <si>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</si>
  <si>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</si>
  <si>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</si>
  <si>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</si>
  <si>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</si>
  <si>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</si>
  <si>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</si>
  <si>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</si>
  <si>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</si>
  <si>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</si>
  <si>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</si>
  <si>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</si>
  <si>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</si>
  <si>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</si>
  <si>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</si>
  <si>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</si>
  <si>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</si>
  <si>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</si>
  <si>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</si>
  <si>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</si>
  <si>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</si>
  <si>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</si>
  <si>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</si>
  <si>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</si>
  <si>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</si>
  <si>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</si>
  <si>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</si>
  <si>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</si>
  <si>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</si>
  <si>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</si>
  <si>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</si>
  <si>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</si>
  <si>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</si>
  <si>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</si>
  <si>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</si>
  <si>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</si>
  <si>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</si>
  <si>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</si>
  <si>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</si>
  <si>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</si>
  <si>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</si>
  <si>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</si>
  <si>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</si>
  <si>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</si>
  <si>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</si>
  <si>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</si>
  <si>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</si>
  <si>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</si>
  <si>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</si>
  <si>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</si>
  <si>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</si>
  <si>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</si>
  <si>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</si>
  <si>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</si>
  <si>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</si>
  <si>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</si>
  <si>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</si>
  <si>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</si>
  <si>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</si>
  <si>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</si>
  <si>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</si>
  <si>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</si>
  <si>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</si>
  <si>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</si>
  <si>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</si>
  <si>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</si>
  <si>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</si>
  <si>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</si>
  <si>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</si>
  <si>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</si>
  <si>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</si>
  <si>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</si>
  <si>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</si>
  <si>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</si>
  <si>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</si>
  <si>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</si>
  <si>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</si>
  <si>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</si>
  <si>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</si>
  <si>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</si>
  <si>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</si>
  <si>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</si>
  <si>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</si>
  <si>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</si>
  <si>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</si>
  <si>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</si>
  <si>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</si>
  <si>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</si>
  <si>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</si>
  <si>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</si>
  <si>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</si>
  <si>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</si>
  <si>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</si>
  <si>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</si>
  <si>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</si>
  <si>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</si>
  <si>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</si>
  <si>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</si>
  <si>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</si>
  <si>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</si>
  <si>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</si>
  <si>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</si>
  <si>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</si>
  <si>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</si>
  <si>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</si>
  <si>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</si>
  <si>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</si>
  <si>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</si>
  <si>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</si>
  <si>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</si>
  <si>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</si>
  <si>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</si>
  <si>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</si>
  <si>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</si>
  <si>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</si>
  <si>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</si>
  <si>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</si>
  <si>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</si>
  <si>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</si>
  <si>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</si>
  <si>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</si>
  <si>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</si>
  <si>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</si>
  <si>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</si>
  <si>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</si>
  <si>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</si>
  <si>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</si>
  <si>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</si>
  <si>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</si>
  <si>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</si>
  <si>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</si>
  <si>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</si>
  <si>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</si>
  <si>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</si>
  <si>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</si>
  <si>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</si>
  <si>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</si>
  <si>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</si>
  <si>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</si>
  <si>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</si>
  <si>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</si>
  <si>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</si>
  <si>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</si>
  <si>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</si>
  <si>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</si>
  <si>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</si>
  <si>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</si>
  <si>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</si>
  <si>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</si>
  <si>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</si>
  <si>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</si>
  <si>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</si>
  <si>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</si>
  <si>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</si>
  <si>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</si>
  <si>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</si>
  <si>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</si>
  <si>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</si>
  <si>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</si>
  <si>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</si>
  <si>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</si>
  <si>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</si>
  <si>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</si>
  <si>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</si>
  <si>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</si>
  <si>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</si>
  <si>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</si>
  <si>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</si>
  <si>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</si>
  <si>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</si>
  <si>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</si>
  <si>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</si>
  <si>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</si>
  <si>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</si>
  <si>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</si>
  <si>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</si>
  <si>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</si>
  <si>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</si>
  <si>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</si>
  <si>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</si>
  <si>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</si>
  <si>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</si>
  <si>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</si>
  <si>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</si>
  <si>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</si>
  <si>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</si>
  <si>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</si>
  <si>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</si>
  <si>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</si>
  <si>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</si>
  <si>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</si>
  <si>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</si>
  <si>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</si>
  <si>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</si>
  <si>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</si>
  <si>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</si>
  <si>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</si>
  <si>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</si>
  <si>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</si>
  <si>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</si>
  <si>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</si>
  <si>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</si>
  <si>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</si>
  <si>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</si>
  <si>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</si>
  <si>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</si>
  <si>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</si>
  <si>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</si>
  <si>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</si>
  <si>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</si>
  <si>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</si>
  <si>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</si>
  <si>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</si>
  <si>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</si>
  <si>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</si>
  <si>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</si>
  <si>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</si>
  <si>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</si>
  <si>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</si>
  <si>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</si>
  <si>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</si>
  <si>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</si>
  <si>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</si>
  <si>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</si>
  <si>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</si>
  <si>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</si>
  <si>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</si>
  <si>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</si>
  <si>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</si>
  <si>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</si>
  <si>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</si>
  <si>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</si>
  <si>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</si>
  <si>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</si>
  <si>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</si>
  <si>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</si>
  <si>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</si>
  <si>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</si>
  <si>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</si>
  <si>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</si>
  <si>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</si>
  <si>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</si>
  <si>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</si>
  <si>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</si>
  <si>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</si>
  <si>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</si>
  <si>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</si>
  <si>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</si>
  <si>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</si>
  <si>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</si>
  <si>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</si>
  <si>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</si>
  <si>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</si>
  <si>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</si>
  <si>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</si>
  <si>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</si>
  <si>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</si>
  <si>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</si>
  <si>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</si>
  <si>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</si>
  <si>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</si>
  <si>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</si>
  <si>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</si>
  <si>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</si>
  <si>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</si>
  <si>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</si>
  <si>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</si>
  <si>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</si>
  <si>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</si>
  <si>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</si>
  <si>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</si>
  <si>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</si>
  <si>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</si>
  <si>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</si>
  <si>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</si>
  <si>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</si>
  <si>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</si>
  <si>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</si>
  <si>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</si>
  <si>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</si>
  <si>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</si>
  <si>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</si>
  <si>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</si>
  <si>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</si>
  <si>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</si>
  <si>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</si>
  <si>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</si>
  <si>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</si>
  <si>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</si>
  <si>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</si>
  <si>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</si>
  <si>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</si>
  <si>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</si>
  <si>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</si>
  <si>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</si>
  <si>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</si>
  <si>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</si>
  <si>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</si>
  <si>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</si>
  <si>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</si>
  <si>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</si>
  <si>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</si>
  <si>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</si>
  <si>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</si>
  <si>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</si>
  <si>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</si>
  <si>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</si>
  <si>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</si>
  <si>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</si>
  <si>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</si>
  <si>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</si>
  <si>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</si>
  <si>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</si>
  <si>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</si>
  <si>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</si>
  <si>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</si>
  <si>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</si>
  <si>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</si>
  <si>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</si>
  <si>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</si>
  <si>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</si>
  <si>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</si>
  <si>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</si>
  <si>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</si>
  <si>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</si>
  <si>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</si>
  <si>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</si>
  <si>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</si>
  <si>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</si>
  <si>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</si>
  <si>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</si>
  <si>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</si>
  <si>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</si>
  <si>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</si>
  <si>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</si>
  <si>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</si>
  <si>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</si>
  <si>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</si>
  <si>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</si>
  <si>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</si>
  <si>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</si>
  <si>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</si>
  <si>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</si>
  <si>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</si>
  <si>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</si>
  <si>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</si>
  <si>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</si>
  <si>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</si>
  <si>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</si>
  <si>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</si>
  <si>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</si>
  <si>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</si>
  <si>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</si>
  <si>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</si>
  <si>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</si>
  <si>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</si>
  <si>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</si>
  <si>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</si>
  <si>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</si>
  <si>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</si>
  <si>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</si>
  <si>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</si>
  <si>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</si>
  <si>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</si>
  <si>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</si>
  <si>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</si>
  <si>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</si>
  <si>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</si>
  <si>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</si>
  <si>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</si>
  <si>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</si>
  <si>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</si>
  <si>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</si>
  <si>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</si>
  <si>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</si>
  <si>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</si>
  <si>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</si>
  <si>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</si>
  <si>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</si>
  <si>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</si>
  <si>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</si>
  <si>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</si>
  <si>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</si>
  <si>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</si>
  <si>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</si>
  <si>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</si>
  <si>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</si>
  <si>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</si>
  <si>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</si>
  <si>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</si>
  <si>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</si>
  <si>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</si>
  <si>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</si>
  <si>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</si>
  <si>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</si>
  <si>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</si>
  <si>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</si>
  <si>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</si>
  <si>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</si>
  <si>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</si>
  <si>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</si>
  <si>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</si>
  <si>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</si>
  <si>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</si>
  <si>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</si>
  <si>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</si>
  <si>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</si>
  <si>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</si>
  <si>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</si>
  <si>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</si>
  <si>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</si>
  <si>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</si>
  <si>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</si>
  <si>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</si>
  <si>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</si>
  <si>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</si>
  <si>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</si>
  <si>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</si>
  <si>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</si>
  <si>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</si>
  <si>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</si>
  <si>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</si>
  <si>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</si>
  <si>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</si>
  <si>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</si>
  <si>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</si>
  <si>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</si>
  <si>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</si>
  <si>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</si>
  <si>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</si>
  <si>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</si>
  <si>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</si>
  <si>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</si>
  <si>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</si>
  <si>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</si>
  <si>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</si>
  <si>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</si>
  <si>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</si>
  <si>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</si>
  <si>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</si>
  <si>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</si>
  <si>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</si>
  <si>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</si>
  <si>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</si>
  <si>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</si>
  <si>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</si>
  <si>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</si>
  <si>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</si>
  <si>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</si>
  <si>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</si>
  <si>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</si>
  <si>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</si>
  <si>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</si>
  <si>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</si>
  <si>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</si>
  <si>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</si>
  <si>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</si>
  <si>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</si>
  <si>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</si>
  <si>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</si>
  <si>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</si>
  <si>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</si>
  <si>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</si>
  <si>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</si>
  <si>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</si>
  <si>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</si>
  <si>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</si>
  <si>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</si>
  <si>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</si>
  <si>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</si>
  <si>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</si>
  <si>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</si>
  <si>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</si>
  <si>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</si>
  <si>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</si>
  <si>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</si>
  <si>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</si>
  <si>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</si>
  <si>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</si>
  <si>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</si>
  <si>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</si>
  <si>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</si>
  <si>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</si>
  <si>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</si>
  <si>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</si>
  <si>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</si>
  <si>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</si>
  <si>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</si>
  <si>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</si>
  <si>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</si>
  <si>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</si>
  <si>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</si>
  <si>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</si>
  <si>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</si>
  <si>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</si>
  <si>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</si>
  <si>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</si>
  <si>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</si>
  <si>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</si>
  <si>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</si>
  <si>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</si>
  <si>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</si>
  <si>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</si>
  <si>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</si>
  <si>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</si>
  <si>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</si>
  <si>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</si>
  <si>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</si>
  <si>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</si>
  <si>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</si>
  <si>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</si>
  <si>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</si>
  <si>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</si>
  <si>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</si>
  <si>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</si>
  <si>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</si>
  <si>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</si>
  <si>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</si>
  <si>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</si>
  <si>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</si>
  <si>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</si>
  <si>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</si>
  <si>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</si>
  <si>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</si>
  <si>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</si>
  <si>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</si>
  <si>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</si>
  <si>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</si>
  <si>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</si>
  <si>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</si>
  <si>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</si>
  <si>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</si>
  <si>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</si>
  <si>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</si>
  <si>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</si>
  <si>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</si>
  <si>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</si>
  <si>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</si>
  <si>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</si>
  <si>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</si>
  <si>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</si>
  <si>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</si>
  <si>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</si>
  <si>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</si>
  <si>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</si>
  <si>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</si>
  <si>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</si>
  <si>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</si>
  <si>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</si>
  <si>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</si>
  <si>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</si>
  <si>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</si>
  <si>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</si>
  <si>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</si>
  <si>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</si>
  <si>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</si>
  <si>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</si>
  <si>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</si>
  <si>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</si>
  <si>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</si>
  <si>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</si>
  <si>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</si>
  <si>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</si>
  <si>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</si>
  <si>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</si>
  <si>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</si>
  <si>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</si>
  <si>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</si>
  <si>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</si>
  <si>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</si>
  <si>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</si>
  <si>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</si>
  <si>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</si>
  <si>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</si>
  <si>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</si>
  <si>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</si>
  <si>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</si>
  <si>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</si>
  <si>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</si>
  <si>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</si>
  <si>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</si>
  <si>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</si>
  <si>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</si>
  <si>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</si>
  <si>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</si>
  <si>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</si>
  <si>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</si>
  <si>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</si>
  <si>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</si>
  <si>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</si>
  <si>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</si>
  <si>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</si>
  <si>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</si>
  <si>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</si>
  <si>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</si>
  <si>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</si>
  <si>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</si>
  <si>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</si>
  <si>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</si>
  <si>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</si>
  <si>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</si>
  <si>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</si>
  <si>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</si>
  <si>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</si>
  <si>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</si>
  <si>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</si>
  <si>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</si>
  <si>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</si>
  <si>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</si>
  <si>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</si>
  <si>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</si>
  <si>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</si>
  <si>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</si>
  <si>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</si>
  <si>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</si>
  <si>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</si>
  <si>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</si>
  <si>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</si>
  <si>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</si>
  <si>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</si>
  <si>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</si>
  <si>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</si>
  <si>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</si>
  <si>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</si>
  <si>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</si>
  <si>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</si>
  <si>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</si>
  <si>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</si>
  <si>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</si>
  <si>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</si>
  <si>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</si>
  <si>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</si>
  <si>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</si>
  <si>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</si>
  <si>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</si>
  <si>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</si>
  <si>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</si>
  <si>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</si>
  <si>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</si>
  <si>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</si>
  <si>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</si>
  <si>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</si>
  <si>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</si>
  <si>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</si>
  <si>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</si>
  <si>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</si>
  <si>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</si>
  <si>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</si>
  <si>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</si>
  <si>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</si>
  <si>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</si>
  <si>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</si>
  <si>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</si>
  <si>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</si>
  <si>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</si>
  <si>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</si>
  <si>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</si>
  <si>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</si>
  <si>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</si>
  <si>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</si>
  <si>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</si>
  <si>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</si>
  <si>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</si>
  <si>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</si>
  <si>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</si>
  <si>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</si>
  <si>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</si>
  <si>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</si>
  <si>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</si>
  <si>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</si>
  <si>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</si>
  <si>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</si>
  <si>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</si>
  <si>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</si>
  <si>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</si>
  <si>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</si>
  <si>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</si>
  <si>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</si>
  <si>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</si>
  <si>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</si>
  <si>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</si>
  <si>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</si>
  <si>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</si>
  <si>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</si>
  <si>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</si>
  <si>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</si>
  <si>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</si>
  <si>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</si>
  <si>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</si>
  <si>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</si>
  <si>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</si>
  <si>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</si>
  <si>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</si>
  <si>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</si>
  <si>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</si>
  <si>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</si>
  <si>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</si>
  <si>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</si>
  <si>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</si>
  <si>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</si>
  <si>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</si>
  <si>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</si>
  <si>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</si>
  <si>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</si>
  <si>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</si>
  <si>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</si>
  <si>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</si>
  <si>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</si>
  <si>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</si>
  <si>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</si>
  <si>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</si>
  <si>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</si>
  <si>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</si>
  <si>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</si>
  <si>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</si>
  <si>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</si>
  <si>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</si>
  <si>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</si>
  <si>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</si>
  <si>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</si>
  <si>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</si>
  <si>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</si>
  <si>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</si>
  <si>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</si>
  <si>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</si>
  <si>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</si>
  <si>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</si>
  <si>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</si>
  <si>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</si>
  <si>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</si>
  <si>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</si>
  <si>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</si>
  <si>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</si>
  <si>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</si>
  <si>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</si>
  <si>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</si>
  <si>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</si>
  <si>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</si>
  <si>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</si>
  <si>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</si>
  <si>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</si>
  <si>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</si>
  <si>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</si>
  <si>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</si>
  <si>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</si>
  <si>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</si>
  <si>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</si>
  <si>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</si>
  <si>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</si>
  <si>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</si>
  <si>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</si>
  <si>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</si>
  <si>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</si>
  <si>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</si>
  <si>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</si>
  <si>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</si>
  <si>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</si>
  <si>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</si>
  <si>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</si>
  <si>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</si>
  <si>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</si>
  <si>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</si>
  <si>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</si>
  <si>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</si>
  <si>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</si>
  <si>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</si>
  <si>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</si>
  <si>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</si>
  <si>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</si>
  <si>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</si>
  <si>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</si>
  <si>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</si>
  <si>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</si>
  <si>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</si>
  <si>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</si>
  <si>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</si>
  <si>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</si>
  <si>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</si>
  <si>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</si>
  <si>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</si>
  <si>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</si>
  <si>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</si>
  <si>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</si>
  <si>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</si>
  <si>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</si>
  <si>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</si>
  <si>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</si>
  <si>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</si>
  <si>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</si>
  <si>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</si>
  <si>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</si>
  <si>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</si>
  <si>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</si>
  <si>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</si>
  <si>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</si>
  <si>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</si>
  <si>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</si>
  <si>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</si>
  <si>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</si>
  <si>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</si>
  <si>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</si>
  <si>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</si>
  <si>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</si>
  <si>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</si>
  <si>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</si>
  <si>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</si>
  <si>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</si>
  <si>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</si>
  <si>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</si>
  <si>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</si>
  <si>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</si>
  <si>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</si>
  <si>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</si>
  <si>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</si>
  <si>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</si>
  <si>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</si>
  <si>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</si>
  <si>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</si>
  <si>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</si>
  <si>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</si>
  <si>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</si>
  <si>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</si>
  <si>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</si>
  <si>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</si>
  <si>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</si>
  <si>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</si>
  <si>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</si>
  <si>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</si>
  <si>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</si>
  <si>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</si>
  <si>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</si>
  <si>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</si>
  <si>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</si>
  <si>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</si>
  <si>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</si>
  <si>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</si>
  <si>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</si>
  <si>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</si>
  <si>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</si>
  <si>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</si>
  <si>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</si>
  <si>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</si>
  <si>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</si>
  <si>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</si>
  <si>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</si>
  <si>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</si>
  <si>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</si>
  <si>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</si>
  <si>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</si>
  <si>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</si>
  <si>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</si>
  <si>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</si>
  <si>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</si>
  <si>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</si>
  <si>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</si>
  <si>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</si>
  <si>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</si>
  <si>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</si>
  <si>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</si>
  <si>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</si>
  <si>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</si>
  <si>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</si>
  <si>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</si>
  <si>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</si>
  <si>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</si>
  <si>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</si>
  <si>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</si>
  <si>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</si>
  <si>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</si>
  <si>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</si>
  <si>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</si>
  <si>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</si>
  <si>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</si>
  <si>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</si>
  <si>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</si>
  <si>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</si>
  <si>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</si>
  <si>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</si>
  <si>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</si>
  <si>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</si>
  <si>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</si>
  <si>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</si>
  <si>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</si>
  <si>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</si>
  <si>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</si>
  <si>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</si>
  <si>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</si>
  <si>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</si>
  <si>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</si>
  <si>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</si>
  <si>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</si>
  <si>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</si>
  <si>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</si>
  <si>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</si>
  <si>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</si>
  <si>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</si>
  <si>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</si>
  <si>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</si>
  <si>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</si>
  <si>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</si>
  <si>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</si>
  <si>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</si>
  <si>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</si>
  <si>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</si>
  <si>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</si>
  <si>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</si>
  <si>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</si>
  <si>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</si>
  <si>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</si>
  <si>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</si>
  <si>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</si>
  <si>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</si>
  <si>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</si>
  <si>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</si>
  <si>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</si>
  <si>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</si>
  <si>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</si>
  <si>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</si>
  <si>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</si>
  <si>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</si>
  <si>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</si>
  <si>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</si>
  <si>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</si>
  <si>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</si>
  <si>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</si>
  <si>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</si>
  <si>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</si>
  <si>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</si>
  <si>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</si>
  <si>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</si>
  <si>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</si>
  <si>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</si>
  <si>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</si>
  <si>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</si>
  <si>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</si>
  <si>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</si>
  <si>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</si>
  <si>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</si>
  <si>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</si>
  <si>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</si>
  <si>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</si>
  <si>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</si>
  <si>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</si>
  <si>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</si>
  <si>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</si>
  <si>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</si>
  <si>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</si>
  <si>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</si>
  <si>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</si>
  <si>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</si>
  <si>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</si>
  <si>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</si>
  <si>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</si>
  <si>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</si>
  <si>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</si>
  <si>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</si>
  <si>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</si>
  <si>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</si>
  <si>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</si>
  <si>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</si>
  <si>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</si>
  <si>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</si>
  <si>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</si>
  <si>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</si>
  <si>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</si>
  <si>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</si>
  <si>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</si>
  <si>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</si>
  <si>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</si>
  <si>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</si>
  <si>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</si>
  <si>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</si>
  <si>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</si>
  <si>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</si>
  <si>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</si>
  <si>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</si>
  <si>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</si>
  <si>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</si>
  <si>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</si>
  <si>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</si>
  <si>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</si>
  <si>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</si>
  <si>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</si>
  <si>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</si>
  <si>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</si>
  <si>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</si>
  <si>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</si>
  <si>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</si>
  <si>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</si>
  <si>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</si>
  <si>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</si>
  <si>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</si>
  <si>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</si>
  <si>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</si>
  <si>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</si>
  <si>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</si>
  <si>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</si>
  <si>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</si>
  <si>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</si>
  <si>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</si>
  <si>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</si>
  <si>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</si>
  <si>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</si>
  <si>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</si>
  <si>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</si>
  <si>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</si>
  <si>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</si>
  <si>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</si>
  <si>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</si>
  <si>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</si>
  <si>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</si>
  <si>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</si>
  <si>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</si>
  <si>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</si>
  <si>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</si>
  <si>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</si>
  <si>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</si>
  <si>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</si>
  <si>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</si>
  <si>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</si>
  <si>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</si>
  <si>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</si>
  <si>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</si>
  <si>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</si>
  <si>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</si>
  <si>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</si>
  <si>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</si>
  <si>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</si>
  <si>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</si>
  <si>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</si>
  <si>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</si>
  <si>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</si>
  <si>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</si>
  <si>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</si>
  <si>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</si>
  <si>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</si>
  <si>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</si>
  <si>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</si>
  <si>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</si>
  <si>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</si>
  <si>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</si>
  <si>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</si>
  <si>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</si>
  <si>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</si>
  <si>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</si>
  <si>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</si>
  <si>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</si>
  <si>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</si>
  <si>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</si>
  <si>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</si>
  <si>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</si>
  <si>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</si>
  <si>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</si>
  <si>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</si>
  <si>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</si>
  <si>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</si>
  <si>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</si>
  <si>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</si>
  <si>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</si>
  <si>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</si>
  <si>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</si>
  <si>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</si>
  <si>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</si>
  <si>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</si>
  <si>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</si>
  <si>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</si>
  <si>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</si>
  <si>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</si>
  <si>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</si>
  <si>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</si>
  <si>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</si>
  <si>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</si>
  <si>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</si>
  <si>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</si>
  <si>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</si>
  <si>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</si>
  <si>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</si>
  <si>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</si>
  <si>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</si>
  <si>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</si>
  <si>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</si>
  <si>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</si>
  <si>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</si>
  <si>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</si>
  <si>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</si>
  <si>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</si>
  <si>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</si>
  <si>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</si>
  <si>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</si>
  <si>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</si>
  <si>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</si>
  <si>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</si>
  <si>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</si>
  <si>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</si>
  <si>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</si>
  <si>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</si>
  <si>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</si>
  <si>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</si>
  <si>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</si>
  <si>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</si>
  <si>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</si>
  <si>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</si>
  <si>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</si>
  <si>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</si>
  <si>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</si>
  <si>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</si>
  <si>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</si>
  <si>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</si>
  <si>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</si>
  <si>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</si>
  <si>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</si>
  <si>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</si>
  <si>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</si>
  <si>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</si>
  <si>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</si>
  <si>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</si>
  <si>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</si>
  <si>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</si>
  <si>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</si>
  <si>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</si>
  <si>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</si>
  <si>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</si>
  <si>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</si>
  <si>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</si>
  <si>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</si>
  <si>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</si>
  <si>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</si>
  <si>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</si>
  <si>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</si>
  <si>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</si>
  <si>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</si>
  <si>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</si>
  <si>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</si>
  <si>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</si>
  <si>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</si>
  <si>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</si>
  <si>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</si>
  <si>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</si>
  <si>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</si>
  <si>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</si>
  <si>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</si>
  <si>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</si>
  <si>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</si>
  <si>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</si>
  <si>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</si>
  <si>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</si>
  <si>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</si>
  <si>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</si>
  <si>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</si>
  <si>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</si>
  <si>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</si>
  <si>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</si>
  <si>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</si>
  <si>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</si>
  <si>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</si>
  <si>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</si>
  <si>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</si>
  <si>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</si>
  <si>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</si>
  <si>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</si>
  <si>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</si>
  <si>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</si>
  <si>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</si>
  <si>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</si>
  <si>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</si>
  <si>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</si>
  <si>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</si>
  <si>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</si>
  <si>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</si>
  <si>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</si>
  <si>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</si>
  <si>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</si>
  <si>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</si>
  <si>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</si>
  <si>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</si>
  <si>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</si>
  <si>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</si>
  <si>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</si>
  <si>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</si>
  <si>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</si>
  <si>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</si>
  <si>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</si>
  <si>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</si>
  <si>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</si>
  <si>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</si>
  <si>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</si>
  <si>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</si>
  <si>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</si>
  <si>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</si>
  <si>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</si>
  <si>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</si>
  <si>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</si>
  <si>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</si>
  <si>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</si>
  <si>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</si>
  <si>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</si>
  <si>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</si>
  <si>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</si>
  <si>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</si>
  <si>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</si>
  <si>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</si>
  <si>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</si>
  <si>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</si>
  <si>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</si>
  <si>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</si>
  <si>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</si>
  <si>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</si>
  <si>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</si>
  <si>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</si>
  <si>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</si>
  <si>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</si>
  <si>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</si>
  <si>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</si>
  <si>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</si>
  <si>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</si>
  <si>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</si>
  <si>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</si>
  <si>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</si>
  <si>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</si>
  <si>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</si>
  <si>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</si>
  <si>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</si>
  <si>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</si>
  <si>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</si>
  <si>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</si>
  <si>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</si>
  <si>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</si>
  <si>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</si>
  <si>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</si>
  <si>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</si>
  <si>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</si>
  <si>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</si>
  <si>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</si>
  <si>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</si>
  <si>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</si>
  <si>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</si>
  <si>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</si>
  <si>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</si>
  <si>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</si>
  <si>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</si>
  <si>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</si>
  <si>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</si>
  <si>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</si>
  <si>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</si>
  <si>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</si>
  <si>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</si>
  <si>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</si>
  <si>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</si>
  <si>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</si>
  <si>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</si>
  <si>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</si>
  <si>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</si>
  <si>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</si>
  <si>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</si>
  <si>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</si>
  <si>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</si>
  <si>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</si>
  <si>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</si>
  <si>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</si>
  <si>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</si>
  <si>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</si>
  <si>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</si>
  <si>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</si>
  <si>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</si>
  <si>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</si>
  <si>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</si>
  <si>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</si>
  <si>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</si>
  <si>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</si>
  <si>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</si>
  <si>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</si>
  <si>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</si>
  <si>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</si>
  <si>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</si>
  <si>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</si>
  <si>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</si>
  <si>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</si>
  <si>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</si>
  <si>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</si>
  <si>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</si>
  <si>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</si>
  <si>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</si>
  <si>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</si>
  <si>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</si>
  <si>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</si>
  <si>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</si>
  <si>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</si>
  <si>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</si>
  <si>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</si>
  <si>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</si>
  <si>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</si>
  <si>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</si>
  <si>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</si>
  <si>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</si>
  <si>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</si>
  <si>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</si>
  <si>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</si>
  <si>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</si>
  <si>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</si>
  <si>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</si>
  <si>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</si>
  <si>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</si>
  <si>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</si>
  <si>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</si>
  <si>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</si>
  <si>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</si>
  <si>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</si>
  <si>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</si>
  <si>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</si>
  <si>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</si>
  <si>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</si>
  <si>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</si>
  <si>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</si>
  <si>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</si>
  <si>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</si>
  <si>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</si>
  <si>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</si>
  <si>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</si>
  <si>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</si>
  <si>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</si>
  <si>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</si>
  <si>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</si>
  <si>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</si>
  <si>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</si>
  <si>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</si>
  <si>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</si>
  <si>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</si>
  <si>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</si>
  <si>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</si>
  <si>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</si>
  <si>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</si>
  <si>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</si>
  <si>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</si>
  <si>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</si>
  <si>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</si>
  <si>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</si>
  <si>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</si>
  <si>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</si>
  <si>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</si>
  <si>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</si>
  <si>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</si>
  <si>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</si>
  <si>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</si>
  <si>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</si>
  <si>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</si>
  <si>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</si>
  <si>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</si>
  <si>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</si>
  <si>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</si>
  <si>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</si>
  <si>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</si>
  <si>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</si>
  <si>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</si>
  <si>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</si>
  <si>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</si>
  <si>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</si>
  <si>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</si>
  <si>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</si>
  <si>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</si>
  <si>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</si>
  <si>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</si>
  <si>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</si>
  <si>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</si>
  <si>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</si>
  <si>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</si>
  <si>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</si>
  <si>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</si>
  <si>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</si>
  <si>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</si>
  <si>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</si>
  <si>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</si>
  <si>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</si>
  <si>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</si>
  <si>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</si>
  <si>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</si>
  <si>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</si>
  <si>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</si>
  <si>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</si>
  <si>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</si>
  <si>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</si>
  <si>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</si>
  <si>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</si>
  <si>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</si>
  <si>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</si>
  <si>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</si>
  <si>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</si>
  <si>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</si>
  <si>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</si>
  <si>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</si>
  <si>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</si>
  <si>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</si>
  <si>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</si>
  <si>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</si>
  <si>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</si>
  <si>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</si>
  <si>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</si>
  <si>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</si>
  <si>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</si>
  <si>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</si>
  <si>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</si>
  <si>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</si>
  <si>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</si>
  <si>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</si>
  <si>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</si>
  <si>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</si>
  <si>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</si>
  <si>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</si>
  <si>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</si>
  <si>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</si>
  <si>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</si>
  <si>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</si>
  <si>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</si>
  <si>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</si>
  <si>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</si>
  <si>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</si>
  <si>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</si>
  <si>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</si>
  <si>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</si>
  <si>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</si>
  <si>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</si>
  <si>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</si>
  <si>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</si>
  <si>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</si>
  <si>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</si>
  <si>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</si>
  <si>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</si>
  <si>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</si>
  <si>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</si>
  <si>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</si>
  <si>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</si>
  <si>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</si>
  <si>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</si>
  <si>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</si>
  <si>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</si>
  <si>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</si>
  <si>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</si>
  <si>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</si>
  <si>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</si>
  <si>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</si>
  <si>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</si>
  <si>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</si>
  <si>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</si>
  <si>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</si>
  <si>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</si>
  <si>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</si>
  <si>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</si>
  <si>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</si>
  <si>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</si>
  <si>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</si>
  <si>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</si>
  <si>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</si>
  <si>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</si>
  <si>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</si>
  <si>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</si>
  <si>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</si>
  <si>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</si>
  <si>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</si>
  <si>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</si>
  <si>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</si>
  <si>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</si>
  <si>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</si>
  <si>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</si>
  <si>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</si>
  <si>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</si>
  <si>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</si>
  <si>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</si>
  <si>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</si>
  <si>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</si>
  <si>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</si>
  <si>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</si>
  <si>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</si>
  <si>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</si>
  <si>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</si>
  <si>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</si>
  <si>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</si>
  <si>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</si>
  <si>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</si>
  <si>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</si>
  <si>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</si>
  <si>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</si>
  <si>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</si>
  <si>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</si>
  <si>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</si>
  <si>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</si>
  <si>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</si>
  <si>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</si>
  <si>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</si>
  <si>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</si>
  <si>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</si>
  <si>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</si>
  <si>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</si>
  <si>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</si>
  <si>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</si>
  <si>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</si>
  <si>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</si>
  <si>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</si>
  <si>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</si>
  <si>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</si>
  <si>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</si>
  <si>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</si>
  <si>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</si>
  <si>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</si>
  <si>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</si>
  <si>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</si>
  <si>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</si>
  <si>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</si>
  <si>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</si>
  <si>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</si>
  <si>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</si>
  <si>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</si>
  <si>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</si>
  <si>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</si>
  <si>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</si>
  <si>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</si>
  <si>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</si>
  <si>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</si>
  <si>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</si>
  <si>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</si>
  <si>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</si>
  <si>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</si>
  <si>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</si>
  <si>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</si>
  <si>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</si>
  <si>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</si>
  <si>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</si>
  <si>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</si>
  <si>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</si>
  <si>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</si>
  <si>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</si>
  <si>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</si>
  <si>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</si>
  <si>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</si>
  <si>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</si>
  <si>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</si>
  <si>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</si>
  <si>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</si>
  <si>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</si>
  <si>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</si>
  <si>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</si>
  <si>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</si>
  <si>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</si>
  <si>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</si>
  <si>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</si>
  <si>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</si>
  <si>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</si>
  <si>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</si>
  <si>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</si>
  <si>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</si>
  <si>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</si>
  <si>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</si>
  <si>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</si>
  <si>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</si>
  <si>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</si>
  <si>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</si>
  <si>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</si>
  <si>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</si>
  <si>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</si>
  <si>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</si>
  <si>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</si>
  <si>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</si>
  <si>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</si>
  <si>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</si>
  <si>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</si>
  <si>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</si>
  <si>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</si>
  <si>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</si>
  <si>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</si>
  <si>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</si>
  <si>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</si>
  <si>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</si>
  <si>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</si>
  <si>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</si>
  <si>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</si>
  <si>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</si>
  <si>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</si>
  <si>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</si>
  <si>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</si>
  <si>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</si>
  <si>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</si>
  <si>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</si>
  <si>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</si>
  <si>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</si>
  <si>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</si>
  <si>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</si>
  <si>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</si>
  <si>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</si>
  <si>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</si>
  <si>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</si>
  <si>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</si>
  <si>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</si>
  <si>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</si>
  <si>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</si>
  <si>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</si>
  <si>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</si>
  <si>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</si>
  <si>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</si>
  <si>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</si>
  <si>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</si>
  <si>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</si>
  <si>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</si>
  <si>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</si>
  <si>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</si>
  <si>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</si>
  <si>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</si>
  <si>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</si>
  <si>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</si>
  <si>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</si>
  <si>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</si>
  <si>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</si>
  <si>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</si>
  <si>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</si>
  <si>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</si>
  <si>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</si>
  <si>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</si>
  <si>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</si>
  <si>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</si>
  <si>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</si>
  <si>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</si>
  <si>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</si>
  <si>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</si>
  <si>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</si>
  <si>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</si>
  <si>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</si>
  <si>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</si>
  <si>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</si>
  <si>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</si>
  <si>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</si>
  <si>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</si>
  <si>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</si>
  <si>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</si>
  <si>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</si>
  <si>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</si>
  <si>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</si>
  <si>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</si>
  <si>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</si>
  <si>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</si>
  <si>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</si>
  <si>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</si>
  <si>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</si>
  <si>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</si>
  <si>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</si>
  <si>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</si>
  <si>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</si>
  <si>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</si>
  <si>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</si>
  <si>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</si>
  <si>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</si>
  <si>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</si>
  <si>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</si>
  <si>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</si>
  <si>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</si>
  <si>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</si>
  <si>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</si>
  <si>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</si>
  <si>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</si>
  <si>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</si>
  <si>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</si>
  <si>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</si>
  <si>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</si>
  <si>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</si>
  <si>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</si>
  <si>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</si>
  <si>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</si>
  <si>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</si>
  <si>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</si>
  <si>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</si>
  <si>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</si>
  <si>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</si>
  <si>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</si>
  <si>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</si>
  <si>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</si>
  <si>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</si>
  <si>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</si>
  <si>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</si>
  <si>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</si>
  <si>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</si>
  <si>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</si>
  <si>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</si>
  <si>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</si>
  <si>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</si>
  <si>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</si>
  <si>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</si>
  <si>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</si>
  <si>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</si>
  <si>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</si>
  <si>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</si>
  <si>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</si>
  <si>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</si>
  <si>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</si>
  <si>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</si>
  <si>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</si>
  <si>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</si>
  <si>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</si>
  <si>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</si>
  <si>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</si>
  <si>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</si>
  <si>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</si>
  <si>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</si>
  <si>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</si>
  <si>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</si>
  <si>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</si>
  <si>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</si>
  <si>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</si>
  <si>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</si>
  <si>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</si>
  <si>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</si>
  <si>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</si>
  <si>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</si>
  <si>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</si>
  <si>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</si>
  <si>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</si>
  <si>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</si>
  <si>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</si>
  <si>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</si>
  <si>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</si>
  <si>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</si>
  <si>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</si>
  <si>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</si>
  <si>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</si>
  <si>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</si>
  <si>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</si>
  <si>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</si>
  <si>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</si>
  <si>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</si>
  <si>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</si>
  <si>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</si>
  <si>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</si>
  <si>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</si>
  <si>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</si>
  <si>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</si>
  <si>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</si>
  <si>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</si>
  <si>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</si>
  <si>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</si>
  <si>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</si>
  <si>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</si>
  <si>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</si>
  <si>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</si>
  <si>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</si>
  <si>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</si>
  <si>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</si>
  <si>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</si>
  <si>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</si>
  <si>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</si>
  <si>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</si>
  <si>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</si>
  <si>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</si>
  <si>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</si>
  <si>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</si>
  <si>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</si>
  <si>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</si>
  <si>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</si>
  <si>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</si>
  <si>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</si>
  <si>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</si>
  <si>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</si>
  <si>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</si>
  <si>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</si>
  <si>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</si>
  <si>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</si>
  <si>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</si>
  <si>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</si>
  <si>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</si>
  <si>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</si>
  <si>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</si>
  <si>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</si>
  <si>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</si>
  <si>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</si>
  <si>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</si>
  <si>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</si>
  <si>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</si>
  <si>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</si>
  <si>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</si>
  <si>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</si>
  <si>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</si>
  <si>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</si>
  <si>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</si>
  <si>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</si>
  <si>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</si>
  <si>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</si>
  <si>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</si>
  <si>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</si>
  <si>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</si>
  <si>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</si>
  <si>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</si>
  <si>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</si>
  <si>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</si>
  <si>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</si>
  <si>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</si>
  <si>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</si>
  <si>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</si>
  <si>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</si>
  <si>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</si>
  <si>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</si>
  <si>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</si>
  <si>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</si>
  <si>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</si>
  <si>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</si>
  <si>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</si>
  <si>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</si>
  <si>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</si>
  <si>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</si>
  <si>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</si>
  <si>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</si>
  <si>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</si>
  <si>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</si>
  <si>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</si>
  <si>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</si>
  <si>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</si>
  <si>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</si>
  <si>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</si>
  <si>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</si>
  <si>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</si>
  <si>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</si>
  <si>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</si>
  <si>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</si>
  <si>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</si>
  <si>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</si>
  <si>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</si>
  <si>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</si>
  <si>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</si>
  <si>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</si>
  <si>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</si>
  <si>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</si>
  <si>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</si>
  <si>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</si>
  <si>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</si>
  <si>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</si>
  <si>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</si>
  <si>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</si>
  <si>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</si>
  <si>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</si>
  <si>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</si>
  <si>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</si>
  <si>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</si>
  <si>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</si>
  <si>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</si>
  <si>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</si>
  <si>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</si>
  <si>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</si>
  <si>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</si>
  <si>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</si>
  <si>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</si>
  <si>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</si>
  <si>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</si>
  <si>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</si>
  <si>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</si>
  <si>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</si>
  <si>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</si>
  <si>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</si>
  <si>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</si>
  <si>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</si>
  <si>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</si>
  <si>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</si>
  <si>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</si>
  <si>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</si>
  <si>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</si>
  <si>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</si>
  <si>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</si>
  <si>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</si>
  <si>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</si>
  <si>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</si>
  <si>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</si>
  <si>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</si>
  <si>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</si>
  <si>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</si>
  <si>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</si>
  <si>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</si>
  <si>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</si>
  <si>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</si>
  <si>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</si>
  <si>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</si>
  <si>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</si>
  <si>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</si>
  <si>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</si>
  <si>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</si>
  <si>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</si>
  <si>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</si>
  <si>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</si>
  <si>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</si>
  <si>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</si>
  <si>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</si>
  <si>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</si>
  <si>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</si>
  <si>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</si>
  <si>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</si>
  <si>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</si>
  <si>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</si>
  <si>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</si>
  <si>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</si>
  <si>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</si>
  <si>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</si>
  <si>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</si>
  <si>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</si>
  <si>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</si>
  <si>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</si>
  <si>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</si>
  <si>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</si>
  <si>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</si>
  <si>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</si>
  <si>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</si>
  <si>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</si>
  <si>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</si>
  <si>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</si>
  <si>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</si>
  <si>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</si>
  <si>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</si>
  <si>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</si>
  <si>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</si>
  <si>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</si>
  <si>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</si>
  <si>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</si>
  <si>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</si>
  <si>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</si>
  <si>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</si>
  <si>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</si>
  <si>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</si>
  <si>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</si>
  <si>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</si>
  <si>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</si>
  <si>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</si>
  <si>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</si>
  <si>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</si>
  <si>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</si>
  <si>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</si>
  <si>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</si>
  <si>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</si>
  <si>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</si>
  <si>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</si>
  <si>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</si>
  <si>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</si>
  <si>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</si>
  <si>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</si>
  <si>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</si>
  <si>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</si>
  <si>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</si>
  <si>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</si>
  <si>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</si>
  <si>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</si>
  <si>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</si>
  <si>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</si>
  <si>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</si>
  <si>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</si>
  <si>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</si>
  <si>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</si>
  <si>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</si>
  <si>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</si>
  <si>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</si>
  <si>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</si>
  <si>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</si>
  <si>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</si>
  <si>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</si>
  <si>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</si>
  <si>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</si>
  <si>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</si>
  <si>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</si>
  <si>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</si>
  <si>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</si>
  <si>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</si>
  <si>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</si>
  <si>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</si>
  <si>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</si>
  <si>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</si>
  <si>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</si>
  <si>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</si>
  <si>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</si>
  <si>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</si>
  <si>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</si>
  <si>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</si>
  <si>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</si>
  <si>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</si>
  <si>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</si>
  <si>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</si>
  <si>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</si>
  <si>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</si>
  <si>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</si>
  <si>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</si>
  <si>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</si>
  <si>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</si>
  <si>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</si>
  <si>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</si>
  <si>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</si>
  <si>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</si>
  <si>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</si>
  <si>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</si>
  <si>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</si>
  <si>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</si>
  <si>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</si>
  <si>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</si>
  <si>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</si>
  <si>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</si>
  <si>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</si>
  <si>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</si>
  <si>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</si>
  <si>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</si>
  <si>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</si>
  <si>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</si>
  <si>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</si>
  <si>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</si>
  <si>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</si>
  <si>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</si>
  <si>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</si>
  <si>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</si>
  <si>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</si>
  <si>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</si>
  <si>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</si>
  <si>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</si>
  <si>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</si>
  <si>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</si>
  <si>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</si>
  <si>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</si>
  <si>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</si>
  <si>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</si>
  <si>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</si>
  <si>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</si>
  <si>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</si>
  <si>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</si>
  <si>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</si>
  <si>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</si>
  <si>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</si>
  <si>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</si>
  <si>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</si>
  <si>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</si>
  <si>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</si>
  <si>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</si>
  <si>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</si>
  <si>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</si>
  <si>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</si>
  <si>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</si>
  <si>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</si>
  <si>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</si>
  <si>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</si>
  <si>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</si>
  <si>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</si>
  <si>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</si>
  <si>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</si>
  <si>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</si>
  <si>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</si>
  <si>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</si>
  <si>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</si>
  <si>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</si>
  <si>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</si>
  <si>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</si>
  <si>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</si>
  <si>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</si>
  <si>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</si>
  <si>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</si>
  <si>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</si>
  <si>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</si>
  <si>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</si>
  <si>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</si>
  <si>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</si>
  <si>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</si>
  <si>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</si>
  <si>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</si>
  <si>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</si>
  <si>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</si>
  <si>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</si>
  <si>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</si>
  <si>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</si>
  <si>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</si>
  <si>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</si>
  <si>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</si>
  <si>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</si>
  <si>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</si>
  <si>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</si>
  <si>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</si>
  <si>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</si>
  <si>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</si>
  <si>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</si>
  <si>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</si>
  <si>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</si>
  <si>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</si>
  <si>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</si>
  <si>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</si>
  <si>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</si>
  <si>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</si>
  <si>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</si>
  <si>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</si>
  <si>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</si>
  <si>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</si>
  <si>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</si>
  <si>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</si>
  <si>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</si>
  <si>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</si>
  <si>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</si>
  <si>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</si>
  <si>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</si>
  <si>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</si>
  <si>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</si>
  <si>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</si>
  <si>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</si>
  <si>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</si>
  <si>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</si>
  <si>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</si>
  <si>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</si>
  <si>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</si>
  <si>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</si>
  <si>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</si>
  <si>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</si>
  <si>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</si>
  <si>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</si>
  <si>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</si>
  <si>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</si>
  <si>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</si>
  <si>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</si>
  <si>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</si>
  <si>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</si>
  <si>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</si>
  <si>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</si>
  <si>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</si>
  <si>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</si>
  <si>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</si>
  <si>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</si>
  <si>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</si>
  <si>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</si>
  <si>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</si>
  <si>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</si>
  <si>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</si>
  <si>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</si>
  <si>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</si>
  <si>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</si>
  <si>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</si>
  <si>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</si>
  <si>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</si>
  <si>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</si>
  <si>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</si>
  <si>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</si>
  <si>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</si>
  <si>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</si>
  <si>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</si>
  <si>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</si>
  <si>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</si>
  <si>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</si>
  <si>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</si>
  <si>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</si>
  <si>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</si>
  <si>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</si>
  <si>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</si>
  <si>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</si>
  <si>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</si>
  <si>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</si>
  <si>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</si>
  <si>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</si>
  <si>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</si>
  <si>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</si>
  <si>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</si>
  <si>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</si>
  <si>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</si>
  <si>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</si>
  <si>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</si>
  <si>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</si>
  <si>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</si>
  <si>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</si>
  <si>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</si>
  <si>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</si>
  <si>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</si>
  <si>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</si>
  <si>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</si>
  <si>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</si>
  <si>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</si>
  <si>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</si>
  <si>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</si>
  <si>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</si>
  <si>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</si>
  <si>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</si>
  <si>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</si>
  <si>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</si>
  <si>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</si>
  <si>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</si>
  <si>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</si>
  <si>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</si>
  <si>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</si>
  <si>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</si>
  <si>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</si>
  <si>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</si>
  <si>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</si>
  <si>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</si>
  <si>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</si>
  <si>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</si>
  <si>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</si>
  <si>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</si>
  <si>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</si>
  <si>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</si>
  <si>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</si>
  <si>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</si>
  <si>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</si>
  <si>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</si>
  <si>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</si>
  <si>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</si>
  <si>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</si>
  <si>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</si>
  <si>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</si>
  <si>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</si>
  <si>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</si>
  <si>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</si>
  <si>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</si>
  <si>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</si>
  <si>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</si>
  <si>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</si>
  <si>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</si>
  <si>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</si>
  <si>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</si>
  <si>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</si>
  <si>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</si>
  <si>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</si>
  <si>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</si>
  <si>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</si>
  <si>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</si>
  <si>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</si>
  <si>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</si>
  <si>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</si>
  <si>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</si>
  <si>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</si>
  <si>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</si>
  <si>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</si>
  <si>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</si>
  <si>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</si>
  <si>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</si>
  <si>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</si>
  <si>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</si>
  <si>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</si>
  <si>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</si>
  <si>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</si>
  <si>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</si>
  <si>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</si>
  <si>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</si>
  <si>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</si>
  <si>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</si>
  <si>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</si>
  <si>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</si>
  <si>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</si>
  <si>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</si>
  <si>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</si>
  <si>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</si>
  <si>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</si>
  <si>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</si>
  <si>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</si>
  <si>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</si>
  <si>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</si>
  <si>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</si>
  <si>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</si>
  <si>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</si>
  <si>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</si>
  <si>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</si>
  <si>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</si>
  <si>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</si>
  <si>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</si>
  <si>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</si>
  <si>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</si>
  <si>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</si>
  <si>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</si>
  <si>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</si>
  <si>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</si>
  <si>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</si>
  <si>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</si>
  <si>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</si>
  <si>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</si>
  <si>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</si>
  <si>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</si>
  <si>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</si>
  <si>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</si>
  <si>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</si>
  <si>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</si>
  <si>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</si>
  <si>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</si>
  <si>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</si>
  <si>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</si>
  <si>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</si>
  <si>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</si>
  <si>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</si>
  <si>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</si>
  <si>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</si>
  <si>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</si>
  <si>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</si>
  <si>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</si>
  <si>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</si>
  <si>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</si>
  <si>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</si>
  <si>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</si>
  <si>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</si>
  <si>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</si>
  <si>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</si>
  <si>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</si>
  <si>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</si>
  <si>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</si>
  <si>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</si>
  <si>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</si>
  <si>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</si>
  <si>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</si>
  <si>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</si>
  <si>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</si>
  <si>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</si>
  <si>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</si>
  <si>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</si>
  <si>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</si>
  <si>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</si>
  <si>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</si>
  <si>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</si>
  <si>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</si>
  <si>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</si>
  <si>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</si>
  <si>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</si>
  <si>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</si>
  <si>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</si>
  <si>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</si>
  <si>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</si>
  <si>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</si>
  <si>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</si>
  <si>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</si>
  <si>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</si>
  <si>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</si>
  <si>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</si>
  <si>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</si>
  <si>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</si>
  <si>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</si>
  <si>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</si>
  <si>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</si>
  <si>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</si>
  <si>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</si>
  <si>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</si>
  <si>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</si>
  <si>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</si>
  <si>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</si>
  <si>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</si>
  <si>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</si>
  <si>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</si>
  <si>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</si>
  <si>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</si>
  <si>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</si>
  <si>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</si>
  <si>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</si>
  <si>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</si>
  <si>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</si>
  <si>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</si>
  <si>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</si>
  <si>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</si>
  <si>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</si>
  <si>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</si>
  <si>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</si>
  <si>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</si>
  <si>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</si>
  <si>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</si>
  <si>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</si>
  <si>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</si>
  <si>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</si>
  <si>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</si>
  <si>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</si>
  <si>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</si>
  <si>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</si>
  <si>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</si>
  <si>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</si>
  <si>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</si>
  <si>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</si>
  <si>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</si>
  <si>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</si>
  <si>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</si>
  <si>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</si>
  <si>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</si>
  <si>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</si>
  <si>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</si>
  <si>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</si>
  <si>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</si>
  <si>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</si>
  <si>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</si>
  <si>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</si>
  <si>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</si>
  <si>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</si>
  <si>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</si>
  <si>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</si>
  <si>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</si>
  <si>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</si>
  <si>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</si>
  <si>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</si>
  <si>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</si>
  <si>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</si>
  <si>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</si>
  <si>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</si>
  <si>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</si>
  <si>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</si>
  <si>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</si>
  <si>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</si>
  <si>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</si>
  <si>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</si>
  <si>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</si>
  <si>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</si>
  <si>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</si>
  <si>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</si>
  <si>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</si>
  <si>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</si>
  <si>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</si>
  <si>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</si>
  <si>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</si>
  <si>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</si>
  <si>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</si>
  <si>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</si>
  <si>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</si>
  <si>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</si>
  <si>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</si>
  <si>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</si>
  <si>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</si>
  <si>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</si>
  <si>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</si>
  <si>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</si>
  <si>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</si>
  <si>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</si>
  <si>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</si>
  <si>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</si>
  <si>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</si>
  <si>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</si>
  <si>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</si>
  <si>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</si>
  <si>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</si>
  <si>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</si>
  <si>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</si>
  <si>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</si>
  <si>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</si>
  <si>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</si>
  <si>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</si>
  <si>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</si>
  <si>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</si>
  <si>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</si>
  <si>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</si>
  <si>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</si>
  <si>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</si>
  <si>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</si>
  <si>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</si>
  <si>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</si>
  <si>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</si>
  <si>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</si>
  <si>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</si>
  <si>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</si>
  <si>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</si>
  <si>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</si>
  <si>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</si>
  <si>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</si>
  <si>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</si>
  <si>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</si>
  <si>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</si>
  <si>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</si>
  <si>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</si>
  <si>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</si>
  <si>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</si>
  <si>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</si>
  <si>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</si>
  <si>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</si>
  <si>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</si>
  <si>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</si>
  <si>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</si>
  <si>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</si>
  <si>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</si>
  <si>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</si>
  <si>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</si>
  <si>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</si>
  <si>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</si>
  <si>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</si>
  <si>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</si>
  <si>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</si>
  <si>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</si>
  <si>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</si>
  <si>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</si>
  <si>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</si>
  <si>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</si>
  <si>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</si>
  <si>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</si>
  <si>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</si>
  <si>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</si>
  <si>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</si>
  <si>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</si>
  <si>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</si>
  <si>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</si>
  <si>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</si>
  <si>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</si>
  <si>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</si>
  <si>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</si>
  <si>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</si>
  <si>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</si>
  <si>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</si>
  <si>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</si>
  <si>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</si>
  <si>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</si>
  <si>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</si>
  <si>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</si>
  <si>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</si>
  <si>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</si>
  <si>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</si>
  <si>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</si>
  <si>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</si>
  <si>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</si>
  <si>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</si>
  <si>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</si>
  <si>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</si>
  <si>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</si>
  <si>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</si>
  <si>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</si>
  <si>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</si>
  <si>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</si>
  <si>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</si>
  <si>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</si>
  <si>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</si>
  <si>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</si>
  <si>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</si>
  <si>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</si>
  <si>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</si>
  <si>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</si>
  <si>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</si>
  <si>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</si>
  <si>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</si>
  <si>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</si>
  <si>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</si>
  <si>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</si>
  <si>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</si>
  <si>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</si>
  <si>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</si>
  <si>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</si>
  <si>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</si>
  <si>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</si>
  <si>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</si>
  <si>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</si>
  <si>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</si>
  <si>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</si>
  <si>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</si>
  <si>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</si>
  <si>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</si>
  <si>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</si>
  <si>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</si>
  <si>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</si>
  <si>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</si>
  <si>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</si>
  <si>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</si>
  <si>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</si>
  <si>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</si>
  <si>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</si>
  <si>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</si>
  <si>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</si>
  <si>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</si>
  <si>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</si>
  <si>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</si>
  <si>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</si>
  <si>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</si>
  <si>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</si>
  <si>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</si>
  <si>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</si>
  <si>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</si>
  <si>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</si>
  <si>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</si>
  <si>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</si>
  <si>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</si>
  <si>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</si>
  <si>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</si>
  <si>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</si>
  <si>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</si>
  <si>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</si>
  <si>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</si>
  <si>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</si>
  <si>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</si>
  <si>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</si>
  <si>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</si>
  <si>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</si>
  <si>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</si>
  <si>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</si>
  <si>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</si>
  <si>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</si>
  <si>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</si>
  <si>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</si>
  <si>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</si>
  <si>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</si>
  <si>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</si>
  <si>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</si>
  <si>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</si>
  <si>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</si>
  <si>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</si>
  <si>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</si>
  <si>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</si>
  <si>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</si>
  <si>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</si>
  <si>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</si>
  <si>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</si>
  <si>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</si>
  <si>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</si>
  <si>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</si>
  <si>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</si>
  <si>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</si>
  <si>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</si>
  <si>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</si>
  <si>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</si>
  <si>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</si>
  <si>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</si>
  <si>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</si>
  <si>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</si>
  <si>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</si>
  <si>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</si>
  <si>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</si>
  <si>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</si>
  <si>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</si>
  <si>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</si>
  <si>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</si>
  <si>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</si>
  <si>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</si>
  <si>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</si>
  <si>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</si>
  <si>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</si>
  <si>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</si>
  <si>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</si>
  <si>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</si>
  <si>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</si>
  <si>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</si>
  <si>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</si>
  <si>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</si>
  <si>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</si>
  <si>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</si>
  <si>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</si>
  <si>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</si>
  <si>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</si>
  <si>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</si>
  <si>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</si>
  <si>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</si>
  <si>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</si>
  <si>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</si>
  <si>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</si>
  <si>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</si>
  <si>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</si>
  <si>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</si>
  <si>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</si>
  <si>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</si>
  <si>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</si>
  <si>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</si>
  <si>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</si>
  <si>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</si>
  <si>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</si>
  <si>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</si>
  <si>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</si>
  <si>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</si>
  <si>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</si>
  <si>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</si>
  <si>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</si>
  <si>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</si>
  <si>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</si>
  <si>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</si>
  <si>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</si>
  <si>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</si>
  <si>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</si>
  <si>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</si>
  <si>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</si>
  <si>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</si>
  <si>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</si>
  <si>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</si>
  <si>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</si>
  <si>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</si>
  <si>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</si>
  <si>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</si>
  <si>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</si>
  <si>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</si>
  <si>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</si>
  <si>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</si>
  <si>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</si>
  <si>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</si>
  <si>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</si>
  <si>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</si>
  <si>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</si>
  <si>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</si>
  <si>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</si>
  <si>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</si>
  <si>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</si>
  <si>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</si>
  <si>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</si>
  <si>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</si>
  <si>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</si>
  <si>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</si>
  <si>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</si>
  <si>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</si>
  <si>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</si>
  <si>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</si>
  <si>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</si>
  <si>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</si>
  <si>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</si>
  <si>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</si>
  <si>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</si>
  <si>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</si>
  <si>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</si>
  <si>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</si>
  <si>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</si>
  <si>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</si>
  <si>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</si>
  <si>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</si>
  <si>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</si>
  <si>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</si>
  <si>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</si>
  <si>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</si>
  <si>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</si>
  <si>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</si>
  <si>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</si>
  <si>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</si>
  <si>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</si>
  <si>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</si>
  <si>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</si>
  <si>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</si>
  <si>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</si>
  <si>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</si>
  <si>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</si>
  <si>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</si>
  <si>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</si>
  <si>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</si>
  <si>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</si>
  <si>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</si>
  <si>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</si>
  <si>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</si>
  <si>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</si>
  <si>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</si>
  <si>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</si>
  <si>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</si>
  <si>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</si>
  <si>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</si>
  <si>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</si>
  <si>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</si>
  <si>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</si>
  <si>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</si>
  <si>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</si>
  <si>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</si>
  <si>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</si>
  <si>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</si>
  <si>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</si>
  <si>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</si>
  <si>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</si>
  <si>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</si>
  <si>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</si>
  <si>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</si>
  <si>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</si>
  <si>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</si>
  <si>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</si>
  <si>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</si>
  <si>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</si>
  <si>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</si>
  <si>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</si>
  <si>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</si>
  <si>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</si>
  <si>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</si>
  <si>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</si>
  <si>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</si>
  <si>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</si>
  <si>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</si>
  <si>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</si>
  <si>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</si>
  <si>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</si>
  <si>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</si>
  <si>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</si>
  <si>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</si>
  <si>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</si>
  <si>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</si>
  <si>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</si>
  <si>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</si>
  <si>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</si>
  <si>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</si>
  <si>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</si>
  <si>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</si>
  <si>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</si>
  <si>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</si>
  <si>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</si>
  <si>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</si>
  <si>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</si>
  <si>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</si>
  <si>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</si>
  <si>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</si>
  <si>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</si>
  <si>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</si>
  <si>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</si>
  <si>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</si>
  <si>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</si>
  <si>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</si>
  <si>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</si>
  <si>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</si>
  <si>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</si>
  <si>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</si>
  <si>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</si>
  <si>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</si>
  <si>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</si>
  <si>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</si>
  <si>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</si>
  <si>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</si>
  <si>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</si>
  <si>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</si>
  <si>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</si>
  <si>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</si>
  <si>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</si>
  <si>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</si>
  <si>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</si>
  <si>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</si>
  <si>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</si>
  <si>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</si>
  <si>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</si>
  <si>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</si>
  <si>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</si>
  <si>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</si>
  <si>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</si>
  <si>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</si>
  <si>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</si>
  <si>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</si>
  <si>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</si>
  <si>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</si>
  <si>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</si>
  <si>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</si>
  <si>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</si>
  <si>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</si>
  <si>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</si>
  <si>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</si>
  <si>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</si>
  <si>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</si>
  <si>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</si>
  <si>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</si>
  <si>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</si>
  <si>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</si>
  <si>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</si>
  <si>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</si>
  <si>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</si>
  <si>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</si>
  <si>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</si>
  <si>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</si>
  <si>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</si>
  <si>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</si>
  <si>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</si>
  <si>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</si>
  <si>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</si>
  <si>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</si>
  <si>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</si>
  <si>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</si>
  <si>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</si>
  <si>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</si>
  <si>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</si>
  <si>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</si>
  <si>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</si>
  <si>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</si>
  <si>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</si>
  <si>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</si>
  <si>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</si>
  <si>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</si>
  <si>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</si>
  <si>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</si>
  <si>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</si>
  <si>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</si>
  <si>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</si>
  <si>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</si>
  <si>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</si>
  <si>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</si>
  <si>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</si>
  <si>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</si>
  <si>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</si>
  <si>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</si>
  <si>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</si>
  <si>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</si>
  <si>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</si>
  <si>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</si>
  <si>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</si>
  <si>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</si>
  <si>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</si>
  <si>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</si>
  <si>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</si>
  <si>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</si>
  <si>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</si>
  <si>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</si>
  <si>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</si>
  <si>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</si>
  <si>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</si>
  <si>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</si>
  <si>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</si>
  <si>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</si>
  <si>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</si>
  <si>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</si>
  <si>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</si>
  <si>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</si>
  <si>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</si>
  <si>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</si>
  <si>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</si>
  <si>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</si>
  <si>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</si>
  <si>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</si>
  <si>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</si>
  <si>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</si>
  <si>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</si>
  <si>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</si>
  <si>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</si>
  <si>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</si>
  <si>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</si>
  <si>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</si>
  <si>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</si>
  <si>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</si>
  <si>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</si>
  <si>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</si>
  <si>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</si>
  <si>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</si>
  <si>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</si>
  <si>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</si>
  <si>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</si>
  <si>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</si>
  <si>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</si>
  <si>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</si>
  <si>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</si>
  <si>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</si>
  <si>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</si>
  <si>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</si>
  <si>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</si>
  <si>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</si>
  <si>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</si>
  <si>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</si>
  <si>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</si>
  <si>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</si>
  <si>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</si>
  <si>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</si>
  <si>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</si>
  <si>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</si>
  <si>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</si>
  <si>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</si>
  <si>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</si>
  <si>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</si>
  <si>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</si>
  <si>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</si>
  <si>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</si>
  <si>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</si>
  <si>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</si>
  <si>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</si>
  <si>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</si>
  <si>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</si>
  <si>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</si>
  <si>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</si>
  <si>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</si>
  <si>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</si>
  <si>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</si>
  <si>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</si>
  <si>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</si>
  <si>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</si>
  <si>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</si>
  <si>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</si>
  <si>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</si>
  <si>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</si>
  <si>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</si>
  <si>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</si>
  <si>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</si>
  <si>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</si>
  <si>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</si>
  <si>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</si>
  <si>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</si>
  <si>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</si>
  <si>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</si>
  <si>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</si>
  <si>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</si>
  <si>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</si>
  <si>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</si>
  <si>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</si>
  <si>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</si>
  <si>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</si>
  <si>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</si>
  <si>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</si>
  <si>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</si>
  <si>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</si>
  <si>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</si>
  <si>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</si>
  <si>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</si>
  <si>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</si>
  <si>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</si>
  <si>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</si>
  <si>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</si>
  <si>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</si>
  <si>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</si>
  <si>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</si>
  <si>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</si>
  <si>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</si>
  <si>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</si>
  <si>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</si>
  <si>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</si>
  <si>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</si>
  <si>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</si>
  <si>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</si>
  <si>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</si>
  <si>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</si>
  <si>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</si>
  <si>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</si>
  <si>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</si>
  <si>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</si>
  <si>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</si>
  <si>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</si>
  <si>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</si>
  <si>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</si>
  <si>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</si>
  <si>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</si>
  <si>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</si>
  <si>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</si>
  <si>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</si>
  <si>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</si>
  <si>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</si>
  <si>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</si>
  <si>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</si>
  <si>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</si>
  <si>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</si>
  <si>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</si>
  <si>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</si>
  <si>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</si>
  <si>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</si>
  <si>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</si>
  <si>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</si>
  <si>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</si>
  <si>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</si>
  <si>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</si>
  <si>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</si>
  <si>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</si>
  <si>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</si>
  <si>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</si>
  <si>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</si>
  <si>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</si>
  <si>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</si>
  <si>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</si>
  <si>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</si>
  <si>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</si>
  <si>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</si>
  <si>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</si>
  <si>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</si>
  <si>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</si>
  <si>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</si>
  <si>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</si>
  <si>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</si>
  <si>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</si>
  <si>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</si>
  <si>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</si>
  <si>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</si>
  <si>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</si>
  <si>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</si>
  <si>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</si>
  <si>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</si>
  <si>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</si>
  <si>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</si>
  <si>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</si>
  <si>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</si>
  <si>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</si>
  <si>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</si>
  <si>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</si>
  <si>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</si>
  <si>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</si>
  <si>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</si>
  <si>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</si>
  <si>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</si>
  <si>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</si>
  <si>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</si>
  <si>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</si>
  <si>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</si>
  <si>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</si>
  <si>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</si>
  <si>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</si>
  <si>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</si>
  <si>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</si>
  <si>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</si>
  <si>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</si>
  <si>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</si>
  <si>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</si>
  <si>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</si>
  <si>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</si>
  <si>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</si>
  <si>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</si>
  <si>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</si>
  <si>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</si>
  <si>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</si>
  <si>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</si>
  <si>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</si>
  <si>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</si>
  <si>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</si>
  <si>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</si>
  <si>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</si>
  <si>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</si>
  <si>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</si>
  <si>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</si>
  <si>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</si>
  <si>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</si>
  <si>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</si>
  <si>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</si>
  <si>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</si>
  <si>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</si>
  <si>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</si>
  <si>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</si>
  <si>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</si>
  <si>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</si>
  <si>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</si>
  <si>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</si>
  <si>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</si>
  <si>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</si>
  <si>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</si>
  <si>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</si>
  <si>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</si>
  <si>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</si>
  <si>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</si>
  <si>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</si>
  <si>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</si>
  <si>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</si>
  <si>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</si>
  <si>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</si>
  <si>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</si>
  <si>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</si>
  <si>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</si>
  <si>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</si>
  <si>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</si>
  <si>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</si>
  <si>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</si>
  <si>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</si>
  <si>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</si>
  <si>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</si>
  <si>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</si>
  <si>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</si>
  <si>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</si>
  <si>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</si>
  <si>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</si>
  <si>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</si>
  <si>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</si>
  <si>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</si>
  <si>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</si>
  <si>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</si>
  <si>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</si>
  <si>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</si>
  <si>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</si>
  <si>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</si>
  <si>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</si>
  <si>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</si>
  <si>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</si>
  <si>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</si>
  <si>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</si>
  <si>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</si>
  <si>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</si>
  <si>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</si>
  <si>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</si>
  <si>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</si>
  <si>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</si>
  <si>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</si>
  <si>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</si>
  <si>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</si>
  <si>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</si>
  <si>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</si>
  <si>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</si>
  <si>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</si>
  <si>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</si>
  <si>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</si>
  <si>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</si>
  <si>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</si>
  <si>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</si>
  <si>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</si>
  <si>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</si>
  <si>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</si>
  <si>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</si>
  <si>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</si>
  <si>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</si>
  <si>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</si>
  <si>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</si>
  <si>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</si>
  <si>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</si>
  <si>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</si>
  <si>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</si>
  <si>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</si>
  <si>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</si>
  <si>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</si>
  <si>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</si>
  <si>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</si>
  <si>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</si>
  <si>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</si>
  <si>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</si>
  <si>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</si>
  <si>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</si>
  <si>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</si>
  <si>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</si>
  <si>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</si>
  <si>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</si>
  <si>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</si>
  <si>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</si>
  <si>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</si>
  <si>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</si>
  <si>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</si>
  <si>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</si>
  <si>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</si>
  <si>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</si>
  <si>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</si>
  <si>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</si>
  <si>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</si>
  <si>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</si>
  <si>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</si>
  <si>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</si>
  <si>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</si>
  <si>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</si>
  <si>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</si>
  <si>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</si>
  <si>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</si>
  <si>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</si>
  <si>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</si>
  <si>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</si>
  <si>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</si>
  <si>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</si>
  <si>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</si>
  <si>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</si>
  <si>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</si>
  <si>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</si>
  <si>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</si>
  <si>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</si>
  <si>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</si>
  <si>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</si>
  <si>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</si>
  <si>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</si>
  <si>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</si>
  <si>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</si>
  <si>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</si>
  <si>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</si>
  <si>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</si>
  <si>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</si>
  <si>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</si>
  <si>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</si>
  <si>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</si>
  <si>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</si>
  <si>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</si>
  <si>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</si>
  <si>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</si>
  <si>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</si>
  <si>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</si>
  <si>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</si>
  <si>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</si>
  <si>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</si>
  <si>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</si>
  <si>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</si>
  <si>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</si>
  <si>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</si>
  <si>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</si>
  <si>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</si>
  <si>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</si>
  <si>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</si>
  <si>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</si>
  <si>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</si>
  <si>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</si>
  <si>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</si>
  <si>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</si>
  <si>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</si>
  <si>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</si>
  <si>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</si>
  <si>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</si>
  <si>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</si>
  <si>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</si>
  <si>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</si>
  <si>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</si>
  <si>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</si>
  <si>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</si>
  <si>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</si>
  <si>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</si>
  <si>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</si>
  <si>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</si>
  <si>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</si>
  <si>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</si>
  <si>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</si>
  <si>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</si>
  <si>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</si>
  <si>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</si>
  <si>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</si>
  <si>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</si>
  <si>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</si>
  <si>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</si>
  <si>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</si>
  <si>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</si>
  <si>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</si>
  <si>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</si>
  <si>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</si>
  <si>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</si>
  <si>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</si>
  <si>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</si>
  <si>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</si>
  <si>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</si>
  <si>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</si>
  <si>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</si>
  <si>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</si>
  <si>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</si>
  <si>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</si>
  <si>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</si>
  <si>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</si>
  <si>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</si>
  <si>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</si>
  <si>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</si>
  <si>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</si>
  <si>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</si>
  <si>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</si>
  <si>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</si>
  <si>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</si>
  <si>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</si>
  <si>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</si>
  <si>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</si>
  <si>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</si>
  <si>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</si>
  <si>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</si>
  <si>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</si>
  <si>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</si>
  <si>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</si>
  <si>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</si>
  <si>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</si>
  <si>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</si>
  <si>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</si>
  <si>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</si>
  <si>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</si>
  <si>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</si>
  <si>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</si>
  <si>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</si>
  <si>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</si>
  <si>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</si>
  <si>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</si>
  <si>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</si>
  <si>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</si>
  <si>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</si>
  <si>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</si>
  <si>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</si>
  <si>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</si>
  <si>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</si>
  <si>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</si>
  <si>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</si>
  <si>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</si>
  <si>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</si>
  <si>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</si>
  <si>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</si>
  <si>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</si>
  <si>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</si>
  <si>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</si>
  <si>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</si>
  <si>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</si>
  <si>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</si>
  <si>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</si>
  <si>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</si>
  <si>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</si>
  <si>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</si>
  <si>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</si>
  <si>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</si>
  <si>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</si>
  <si>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</si>
  <si>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</si>
  <si>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</si>
  <si>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</si>
  <si>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</si>
  <si>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</si>
  <si>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</si>
  <si>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</si>
  <si>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</si>
  <si>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</si>
  <si>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</si>
  <si>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</si>
  <si>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</si>
  <si>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</si>
  <si>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</si>
  <si>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</si>
  <si>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</si>
  <si>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</si>
  <si>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</si>
  <si>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</si>
  <si>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</si>
  <si>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</si>
  <si>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</si>
  <si>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</si>
  <si>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</si>
  <si>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</si>
  <si>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</si>
  <si>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</si>
  <si>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</si>
  <si>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</si>
  <si>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</si>
  <si>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</si>
  <si>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</si>
  <si>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</si>
  <si>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</si>
  <si>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</si>
  <si>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</si>
  <si>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</si>
  <si>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</si>
  <si>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</si>
  <si>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</si>
  <si>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</si>
  <si>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</si>
  <si>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</si>
  <si>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</si>
  <si>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</si>
  <si>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</si>
  <si>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</si>
  <si>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</si>
  <si>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</si>
  <si>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</si>
  <si>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</si>
  <si>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</si>
  <si>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</si>
  <si>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</si>
  <si>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</si>
  <si>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</si>
  <si>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</si>
  <si>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</si>
  <si>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</si>
  <si>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</si>
  <si>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</si>
  <si>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</si>
  <si>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</si>
  <si>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</si>
  <si>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</si>
  <si>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</si>
  <si>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</si>
  <si>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</si>
  <si>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</si>
  <si>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</si>
  <si>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</si>
  <si>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</si>
  <si>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</si>
  <si>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</si>
  <si>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</si>
  <si>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</si>
  <si>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</si>
  <si>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</si>
  <si>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</si>
  <si>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</si>
  <si>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</si>
  <si>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</si>
  <si>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</si>
  <si>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</si>
  <si>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</si>
  <si>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</si>
  <si>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</si>
  <si>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</si>
  <si>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</si>
  <si>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</si>
  <si>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</si>
  <si>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</si>
  <si>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</si>
  <si>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</si>
  <si>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</si>
  <si>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</si>
  <si>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</si>
  <si>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</si>
  <si>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</si>
  <si>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</si>
  <si>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</si>
  <si>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</si>
  <si>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</si>
  <si>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</si>
  <si>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</si>
  <si>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</si>
  <si>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</si>
  <si>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</si>
  <si>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</si>
  <si>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</si>
  <si>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</si>
  <si>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</si>
  <si>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</si>
  <si>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</si>
  <si>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</si>
  <si>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</si>
  <si>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</si>
  <si>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</si>
  <si>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</si>
  <si>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</si>
  <si>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</si>
  <si>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</si>
  <si>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</si>
  <si>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</si>
  <si>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</si>
  <si>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</si>
  <si>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</si>
  <si>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</si>
  <si>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</si>
  <si>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</si>
  <si>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</si>
  <si>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</si>
  <si>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</si>
  <si>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</si>
  <si>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</si>
  <si>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</si>
  <si>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</si>
  <si>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</si>
  <si>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</si>
  <si>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</si>
  <si>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</si>
  <si>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</si>
  <si>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</si>
  <si>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</si>
  <si>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</si>
  <si>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</si>
  <si>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</si>
  <si>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</si>
  <si>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</si>
  <si>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</si>
  <si>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</si>
  <si>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</si>
  <si>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</si>
  <si>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</si>
  <si>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</si>
  <si>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</si>
  <si>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</si>
  <si>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</si>
  <si>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</si>
  <si>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</si>
  <si>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</si>
  <si>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</si>
  <si>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</si>
  <si>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</si>
  <si>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</si>
  <si>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</si>
  <si>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</si>
  <si>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</si>
  <si>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</si>
  <si>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</si>
  <si>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</si>
  <si>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</si>
  <si>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</si>
  <si>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</si>
  <si>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</si>
  <si>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</si>
  <si>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</si>
  <si>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</si>
  <si>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</si>
  <si>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</si>
  <si>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</si>
  <si>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</si>
  <si>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</si>
  <si>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</si>
  <si>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</si>
  <si>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</si>
  <si>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</si>
  <si>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</si>
  <si>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</si>
  <si>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</si>
  <si>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</si>
  <si>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</si>
  <si>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</si>
  <si>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</si>
  <si>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</si>
  <si>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</si>
  <si>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</si>
  <si>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</si>
  <si>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</si>
  <si>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</si>
  <si>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</si>
  <si>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</si>
  <si>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</si>
  <si>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</si>
  <si>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</si>
  <si>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</si>
  <si>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</si>
  <si>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</si>
  <si>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</si>
  <si>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</si>
  <si>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</si>
  <si>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</si>
  <si>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</si>
  <si>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</si>
  <si>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</si>
  <si>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</si>
  <si>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</si>
  <si>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</si>
  <si>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</si>
  <si>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</si>
  <si>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</si>
  <si>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</si>
  <si>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</si>
  <si>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</si>
  <si>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</si>
  <si>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</si>
  <si>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</si>
  <si>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</si>
  <si>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</si>
  <si>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</si>
  <si>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</si>
  <si>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</si>
  <si>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</si>
  <si>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</si>
  <si>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</si>
  <si>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</si>
  <si>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</si>
  <si>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</si>
  <si>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</si>
  <si>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</si>
  <si>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</si>
  <si>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</si>
  <si>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</si>
  <si>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</si>
  <si>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</si>
  <si>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</si>
  <si>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</si>
  <si>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</si>
  <si>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</si>
  <si>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</si>
  <si>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</si>
  <si>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</si>
  <si>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</si>
  <si>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</si>
  <si>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</si>
  <si>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</si>
  <si>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</si>
  <si>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</si>
  <si>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</si>
  <si>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</si>
  <si>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</si>
  <si>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</si>
  <si>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</si>
  <si>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</si>
  <si>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</si>
  <si>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</si>
  <si>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</si>
  <si>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</si>
  <si>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</si>
  <si>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</si>
  <si>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</si>
  <si>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</si>
  <si>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</si>
  <si>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</si>
  <si>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</si>
  <si>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</si>
  <si>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</si>
  <si>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</si>
  <si>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</si>
  <si>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</si>
  <si>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</si>
  <si>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</si>
  <si>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</si>
  <si>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</si>
  <si>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</si>
  <si>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</si>
  <si>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</si>
  <si>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</si>
  <si>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</si>
  <si>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</si>
  <si>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</si>
  <si>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</si>
  <si>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</si>
  <si>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</si>
  <si>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</si>
  <si>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</si>
  <si>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</si>
  <si>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</si>
  <si>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</si>
  <si>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</si>
  <si>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</si>
  <si>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</si>
  <si>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</si>
  <si>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</si>
  <si>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</si>
  <si>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</si>
  <si>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</si>
  <si>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</si>
  <si>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</si>
  <si>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</si>
  <si>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</si>
  <si>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</si>
  <si>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</si>
  <si>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</si>
  <si>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</si>
  <si>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</si>
  <si>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</si>
  <si>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</si>
  <si>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</si>
  <si>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</si>
  <si>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</si>
  <si>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</si>
  <si>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</si>
  <si>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</si>
  <si>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</si>
  <si>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</si>
  <si>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</si>
  <si>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</si>
  <si>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</si>
  <si>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</si>
  <si>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</si>
  <si>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</si>
  <si>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</si>
  <si>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</si>
  <si>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</si>
  <si>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</si>
  <si>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</si>
  <si>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</si>
  <si>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</si>
  <si>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</si>
  <si>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</si>
  <si>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</si>
  <si>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</si>
  <si>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</si>
  <si>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</si>
  <si>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</si>
  <si>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</si>
  <si>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</si>
  <si>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</si>
  <si>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</si>
  <si>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</si>
  <si>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</si>
  <si>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</si>
  <si>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</si>
  <si>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</si>
  <si>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</si>
  <si>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</si>
  <si>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</si>
  <si>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</si>
  <si>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</si>
  <si>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</si>
  <si>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</si>
  <si>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</si>
  <si>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</si>
  <si>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</si>
  <si>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</si>
  <si>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</si>
  <si>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</si>
  <si>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</si>
  <si>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</si>
  <si>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</si>
  <si>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</si>
  <si>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</si>
  <si>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</si>
  <si>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</si>
  <si>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</si>
  <si>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</si>
  <si>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</si>
  <si>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</si>
  <si>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</si>
  <si>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</si>
  <si>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</si>
  <si>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</si>
  <si>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</si>
  <si>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</si>
  <si>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</si>
  <si>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</si>
  <si>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</si>
  <si>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</si>
  <si>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</si>
  <si>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</si>
  <si>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</si>
  <si>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</si>
  <si>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</si>
  <si>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</si>
  <si>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</si>
  <si>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</si>
  <si>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</si>
  <si>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</si>
  <si>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</si>
  <si>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</si>
  <si>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</si>
  <si>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</si>
  <si>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</si>
  <si>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</si>
  <si>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</si>
  <si>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</si>
  <si>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</si>
  <si>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</si>
  <si>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</si>
  <si>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</si>
  <si>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</si>
  <si>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</si>
  <si>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</si>
  <si>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</si>
  <si>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</si>
  <si>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</si>
  <si>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</si>
  <si>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</si>
  <si>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</si>
  <si>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</si>
  <si>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</si>
  <si>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</si>
  <si>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</si>
  <si>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</si>
  <si>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</si>
  <si>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</si>
  <si>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</si>
  <si>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</si>
  <si>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</si>
  <si>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</si>
  <si>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</si>
  <si>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</si>
  <si>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</si>
  <si>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</si>
  <si>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</si>
  <si>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</si>
  <si>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</si>
  <si>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</si>
  <si>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</si>
  <si>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</si>
  <si>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</si>
  <si>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</si>
  <si>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</si>
  <si>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</si>
  <si>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</si>
  <si>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</si>
  <si>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</si>
  <si>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</si>
  <si>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</si>
  <si>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</si>
  <si>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</si>
  <si>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</si>
  <si>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</si>
  <si>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</si>
  <si>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</si>
  <si>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</si>
  <si>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</si>
  <si>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</si>
  <si>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</si>
  <si>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</si>
  <si>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</si>
  <si>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</si>
  <si>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</si>
  <si>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</si>
  <si>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</si>
  <si>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</si>
  <si>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</si>
  <si>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</si>
  <si>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</si>
  <si>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</si>
  <si>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</si>
  <si>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</si>
  <si>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</si>
  <si>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</si>
  <si>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</si>
  <si>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</si>
  <si>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</si>
  <si>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</si>
  <si>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</si>
  <si>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</si>
  <si>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</si>
  <si>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</si>
  <si>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</si>
  <si>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</si>
  <si>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</si>
  <si>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</si>
  <si>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</si>
  <si>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</si>
  <si>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</si>
  <si>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</si>
  <si>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</si>
  <si>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</si>
  <si>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</si>
  <si>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</si>
  <si>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</si>
  <si>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</si>
  <si>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</si>
  <si>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</si>
  <si>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</si>
  <si>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</si>
  <si>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</si>
  <si>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</si>
  <si>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</si>
  <si>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</si>
  <si>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</si>
  <si>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</si>
  <si>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</si>
  <si>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</si>
  <si>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</si>
  <si>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</si>
  <si>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</si>
  <si>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</si>
  <si>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</si>
  <si>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</si>
  <si>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</si>
  <si>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</si>
  <si>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</si>
  <si>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</si>
  <si>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</si>
  <si>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</si>
  <si>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</si>
  <si>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</si>
  <si>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</si>
  <si>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</si>
  <si>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</si>
  <si>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</si>
  <si>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</si>
  <si>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</si>
  <si>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</si>
  <si>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</si>
  <si>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</si>
  <si>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</si>
  <si>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</si>
  <si>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</si>
  <si>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</si>
  <si>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</si>
  <si>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</si>
  <si>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</si>
  <si>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</si>
  <si>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</si>
  <si>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</si>
  <si>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</si>
  <si>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</si>
  <si>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</si>
  <si>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</si>
  <si>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</si>
  <si>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</si>
  <si>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</si>
  <si>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</si>
  <si>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</si>
  <si>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</si>
  <si>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</si>
  <si>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</si>
  <si>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</si>
  <si>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</si>
  <si>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</si>
  <si>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</si>
  <si>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</si>
  <si>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</si>
  <si>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</si>
  <si>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</si>
  <si>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</si>
  <si>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</si>
  <si>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</si>
  <si>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</si>
  <si>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</si>
  <si>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</si>
  <si>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</si>
  <si>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</si>
  <si>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</si>
  <si>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</si>
  <si>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</si>
  <si>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</si>
  <si>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</si>
  <si>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</si>
  <si>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</si>
  <si>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</si>
  <si>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</si>
  <si>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</si>
  <si>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</si>
  <si>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</si>
  <si>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</si>
  <si>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</si>
  <si>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</si>
  <si>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</si>
  <si>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</si>
  <si>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</si>
  <si>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</si>
  <si>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</si>
  <si>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</si>
  <si>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</si>
  <si>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</si>
  <si>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</si>
  <si>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</si>
  <si>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</si>
  <si>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</si>
  <si>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</si>
  <si>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</si>
  <si>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</si>
  <si>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</si>
  <si>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</si>
  <si>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</si>
  <si>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</si>
  <si>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</si>
  <si>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</si>
  <si>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</si>
  <si>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</si>
  <si>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</si>
  <si>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</si>
  <si>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</si>
  <si>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</si>
  <si>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</si>
  <si>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</si>
  <si>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</si>
  <si>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</si>
  <si>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</si>
  <si>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</si>
  <si>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</si>
  <si>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</si>
  <si>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</si>
  <si>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</si>
  <si>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</si>
  <si>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</si>
  <si>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</si>
  <si>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</si>
  <si>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</si>
  <si>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</si>
  <si>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</si>
  <si>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</si>
  <si>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</si>
  <si>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</si>
  <si>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</si>
  <si>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</si>
  <si>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</si>
  <si>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</si>
  <si>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</si>
  <si>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</si>
  <si>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</si>
  <si>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</si>
  <si>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</si>
  <si>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</si>
  <si>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</si>
  <si>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</si>
  <si>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</si>
  <si>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</si>
  <si>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</si>
  <si>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</si>
  <si>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</si>
  <si>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</si>
  <si>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</si>
  <si>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</si>
  <si>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</si>
  <si>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</si>
  <si>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</si>
  <si>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</si>
  <si>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</si>
  <si>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</si>
  <si>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</si>
  <si>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</si>
  <si>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</si>
  <si>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</si>
  <si>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</si>
  <si>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</si>
  <si>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</si>
  <si>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</si>
  <si>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</si>
  <si>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</si>
  <si>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</si>
  <si>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</si>
  <si>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</si>
  <si>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</si>
  <si>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</si>
  <si>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</si>
  <si>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</si>
  <si>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</si>
  <si>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</si>
  <si>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</si>
  <si>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</si>
  <si>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</si>
  <si>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</si>
  <si>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</si>
  <si>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</si>
  <si>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</si>
  <si>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</si>
  <si>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</si>
  <si>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</si>
  <si>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</si>
  <si>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</si>
  <si>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</si>
  <si>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</si>
  <si>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</si>
  <si>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</si>
  <si>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</si>
  <si>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</si>
  <si>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</si>
  <si>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</si>
  <si>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</si>
  <si>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</si>
  <si>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</si>
  <si>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</si>
  <si>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</si>
  <si>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</si>
  <si>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</si>
  <si>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</si>
  <si>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</si>
  <si>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</si>
  <si>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</si>
  <si>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</si>
  <si>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</si>
  <si>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</si>
  <si>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</si>
  <si>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</si>
  <si>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</si>
  <si>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</si>
  <si>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</si>
  <si>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</si>
  <si>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</si>
  <si>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</si>
  <si>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</si>
  <si>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</si>
  <si>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</si>
  <si>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</si>
  <si>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</si>
  <si>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</si>
  <si>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</si>
  <si>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</si>
  <si>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</si>
  <si>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</si>
  <si>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</si>
  <si>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</si>
  <si>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</si>
  <si>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</si>
  <si>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</si>
  <si>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</si>
  <si>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</si>
  <si>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</si>
  <si>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</si>
  <si>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</si>
  <si>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</si>
  <si>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</si>
  <si>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</si>
  <si>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</si>
  <si>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</si>
  <si>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</si>
  <si>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</si>
  <si>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</si>
  <si>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</si>
  <si>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</si>
  <si>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</si>
  <si>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</si>
  <si>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</si>
  <si>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</si>
  <si>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</si>
  <si>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</si>
  <si>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</si>
  <si>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</si>
  <si>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</si>
  <si>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</si>
  <si>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</si>
  <si>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</si>
  <si>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</si>
  <si>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</si>
  <si>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</si>
  <si>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</si>
  <si>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</si>
  <si>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</si>
  <si>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</si>
  <si>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</si>
  <si>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</si>
  <si>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</si>
  <si>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</si>
  <si>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</si>
  <si>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</si>
  <si>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</si>
  <si>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</si>
  <si>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</si>
  <si>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</si>
  <si>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</si>
  <si>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</si>
  <si>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</si>
  <si>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</si>
  <si>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</si>
  <si>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</si>
  <si>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</si>
  <si>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</si>
  <si>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</si>
  <si>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</si>
  <si>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</si>
  <si>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</si>
  <si>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</si>
  <si>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</si>
  <si>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</si>
  <si>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</si>
  <si>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</si>
  <si>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</si>
  <si>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</si>
  <si>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</si>
  <si>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</si>
  <si>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</si>
  <si>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</si>
  <si>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</si>
  <si>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</si>
  <si>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</si>
  <si>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</si>
  <si>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</si>
  <si>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</si>
  <si>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</si>
  <si>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</si>
  <si>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</si>
  <si>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</si>
  <si>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</si>
  <si>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</si>
  <si>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</si>
  <si>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</si>
  <si>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</si>
  <si>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</si>
  <si>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</si>
  <si>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</si>
  <si>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</si>
  <si>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</si>
  <si>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</si>
  <si>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</si>
  <si>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</si>
  <si>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</si>
  <si>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</si>
  <si>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</si>
  <si>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</si>
  <si>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</si>
  <si>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</si>
  <si>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</si>
  <si>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</si>
  <si>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</si>
  <si>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</si>
  <si>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</si>
  <si>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</si>
  <si>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</si>
  <si>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</si>
  <si>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</si>
  <si>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</si>
  <si>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</si>
  <si>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</si>
  <si>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</si>
  <si>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</si>
  <si>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</si>
  <si>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</si>
  <si>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</si>
  <si>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</si>
  <si>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</si>
  <si>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</si>
  <si>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</si>
  <si>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</si>
  <si>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</si>
  <si>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</si>
  <si>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</si>
  <si>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</si>
  <si>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</si>
  <si>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</si>
  <si>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</si>
  <si>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</si>
  <si>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</si>
  <si>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</si>
  <si>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</si>
  <si>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</si>
  <si>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</si>
  <si>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</si>
  <si>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</si>
  <si>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</si>
  <si>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</si>
  <si>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</si>
  <si>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</si>
  <si>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</si>
  <si>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</si>
  <si>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</si>
  <si>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</si>
  <si>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</si>
  <si>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</si>
  <si>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</si>
  <si>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</si>
  <si>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</si>
  <si>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</si>
  <si>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</si>
  <si>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</si>
  <si>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</si>
  <si>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</si>
  <si>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</si>
  <si>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</si>
  <si>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</si>
  <si>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</si>
  <si>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</si>
  <si>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</si>
  <si>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</si>
  <si>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</si>
  <si>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</si>
  <si>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</si>
  <si>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</si>
  <si>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</si>
  <si>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</si>
  <si>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</si>
  <si>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</si>
  <si>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</si>
  <si>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</si>
  <si>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</si>
  <si>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</si>
  <si>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</si>
  <si>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</si>
  <si>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</si>
  <si>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</si>
  <si>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</si>
  <si>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</si>
  <si>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</si>
  <si>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</si>
  <si>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</si>
  <si>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</si>
  <si>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</si>
  <si>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</si>
  <si>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</si>
  <si>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</si>
  <si>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</si>
  <si>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</si>
  <si>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</si>
  <si>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</si>
  <si>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</si>
  <si>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</si>
  <si>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</si>
  <si>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</si>
  <si>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</si>
  <si>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</si>
  <si>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</si>
  <si>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</si>
  <si>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</si>
  <si>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</si>
  <si>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</si>
  <si>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</si>
  <si>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</si>
  <si>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</si>
  <si>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</si>
  <si>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</si>
  <si>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</si>
  <si>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</si>
  <si>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</si>
  <si>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</si>
  <si>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</si>
  <si>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</si>
  <si>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</si>
  <si>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</si>
  <si>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</si>
  <si>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</si>
  <si>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</si>
  <si>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</si>
  <si>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</si>
  <si>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</si>
  <si>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</si>
  <si>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</si>
  <si>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</si>
  <si>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</si>
  <si>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</si>
  <si>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</si>
  <si>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</si>
  <si>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</si>
  <si>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</si>
  <si>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</si>
  <si>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</si>
  <si>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</si>
  <si>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</si>
  <si>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</si>
  <si>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</si>
  <si>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</si>
  <si>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</si>
  <si>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</si>
  <si>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</si>
  <si>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</si>
  <si>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</si>
  <si>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</si>
  <si>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</si>
  <si>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</si>
  <si>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</si>
  <si>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</si>
  <si>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</si>
  <si>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</si>
  <si>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</si>
  <si>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</si>
  <si>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</si>
  <si>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</si>
  <si>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</si>
  <si>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</si>
  <si>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</si>
  <si>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</si>
  <si>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</si>
  <si>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</si>
  <si>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</si>
  <si>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</si>
  <si>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</si>
  <si>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</si>
  <si>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</si>
  <si>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</si>
  <si>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</si>
  <si>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</si>
  <si>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</si>
  <si>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</si>
  <si>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</si>
  <si>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</si>
  <si>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</si>
  <si>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</si>
  <si>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</si>
  <si>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</si>
  <si>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</si>
  <si>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</si>
  <si>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</si>
  <si>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</si>
  <si>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</si>
  <si>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</si>
  <si>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</si>
  <si>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</si>
  <si>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</si>
  <si>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</si>
  <si>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</si>
  <si>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</si>
  <si>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</si>
  <si>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</si>
  <si>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</si>
  <si>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</si>
  <si>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</si>
  <si>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</si>
  <si>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</si>
  <si>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</si>
  <si>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</si>
  <si>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</si>
  <si>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</si>
  <si>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</si>
  <si>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</si>
  <si>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</si>
  <si>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</si>
  <si>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</si>
  <si>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</si>
  <si>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</si>
  <si>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</si>
  <si>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</si>
  <si>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</si>
  <si>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</si>
  <si>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</si>
  <si>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</si>
  <si>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</si>
  <si>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</si>
  <si>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</si>
  <si>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</si>
  <si>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</si>
  <si>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</si>
  <si>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</si>
  <si>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</si>
  <si>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</si>
  <si>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</si>
  <si>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</si>
  <si>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</si>
  <si>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</si>
  <si>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</si>
  <si>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</si>
  <si>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</si>
  <si>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</si>
  <si>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</si>
  <si>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</si>
  <si>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</si>
  <si>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</si>
  <si>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</si>
  <si>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</si>
  <si>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</si>
  <si>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</si>
  <si>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</si>
  <si>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</si>
  <si>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</si>
  <si>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</si>
  <si>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</si>
  <si>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</si>
  <si>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</si>
  <si>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</si>
  <si>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</si>
  <si>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</si>
  <si>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</si>
  <si>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</si>
  <si>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</si>
  <si>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</si>
  <si>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</si>
  <si>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</si>
  <si>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</si>
  <si>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</si>
  <si>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</si>
  <si>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</si>
  <si>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</si>
  <si>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</si>
  <si>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</si>
  <si>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</si>
  <si>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</si>
  <si>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</si>
  <si>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</si>
  <si>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</si>
  <si>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</si>
  <si>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</si>
  <si>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</si>
  <si>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</si>
  <si>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</si>
  <si>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</si>
  <si>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</si>
  <si>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</si>
  <si>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</si>
  <si>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</si>
  <si>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</si>
  <si>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</si>
  <si>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</si>
  <si>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</si>
  <si>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</si>
  <si>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</si>
  <si>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</si>
  <si>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</si>
  <si>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</si>
  <si>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</si>
  <si>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</si>
  <si>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</si>
  <si>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</si>
  <si>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</si>
  <si>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</si>
  <si>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</si>
  <si>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</si>
  <si>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</si>
  <si>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</si>
  <si>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</si>
  <si>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</si>
  <si>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</si>
  <si>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</si>
  <si>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</si>
  <si>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</si>
  <si>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</si>
  <si>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</si>
  <si>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</si>
  <si>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</si>
  <si>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</si>
  <si>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</si>
  <si>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</si>
  <si>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</si>
  <si>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</si>
  <si>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</si>
  <si>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</si>
  <si>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</si>
  <si>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</si>
  <si>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</si>
  <si>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</si>
  <si>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</si>
  <si>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</si>
  <si>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</si>
  <si>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</si>
  <si>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</si>
  <si>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</si>
  <si>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</si>
  <si>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</si>
  <si>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</si>
  <si>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</si>
  <si>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</si>
  <si>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</si>
  <si>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</si>
  <si>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</si>
  <si>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</si>
  <si>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</si>
  <si>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</si>
  <si>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</si>
  <si>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</si>
  <si>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</si>
  <si>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</si>
  <si>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</si>
  <si>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</si>
  <si>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</si>
  <si>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</si>
  <si>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</si>
  <si>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</si>
  <si>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</si>
  <si>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</si>
  <si>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</si>
  <si>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</si>
  <si>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</si>
  <si>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</si>
  <si>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</si>
  <si>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</si>
  <si>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</si>
  <si>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</si>
  <si>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</si>
  <si>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</si>
  <si>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</si>
  <si>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</si>
  <si>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</si>
  <si>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</si>
  <si>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</si>
  <si>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</si>
  <si>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</si>
  <si>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</si>
  <si>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</si>
  <si>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</si>
  <si>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</si>
  <si>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</si>
  <si>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</si>
  <si>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</si>
  <si>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</si>
  <si>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</si>
  <si>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</si>
  <si>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</si>
  <si>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</si>
  <si>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</si>
  <si>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</si>
  <si>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</si>
  <si>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</si>
  <si>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</si>
  <si>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</si>
  <si>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</si>
  <si>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</si>
  <si>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</si>
  <si>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</si>
  <si>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</si>
  <si>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</si>
  <si>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</si>
  <si>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</si>
  <si>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</si>
  <si>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</si>
  <si>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</si>
  <si>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</si>
  <si>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</si>
  <si>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</si>
  <si>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</si>
  <si>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</si>
  <si>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</si>
  <si>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</si>
  <si>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</si>
  <si>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</si>
  <si>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</si>
  <si>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</si>
  <si>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</si>
  <si>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</si>
  <si>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</si>
  <si>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</si>
  <si>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</si>
  <si>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</si>
  <si>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</si>
  <si>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</si>
  <si>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</si>
  <si>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</si>
  <si>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</si>
  <si>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</si>
  <si>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</si>
  <si>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</si>
  <si>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</si>
  <si>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</si>
  <si>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</si>
  <si>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</si>
  <si>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</si>
  <si>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</si>
  <si>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</si>
  <si>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</si>
  <si>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</si>
  <si>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</si>
  <si>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</si>
  <si>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</si>
  <si>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</si>
  <si>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</si>
  <si>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</si>
  <si>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</si>
  <si>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</si>
  <si>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</si>
  <si>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</si>
  <si>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</si>
  <si>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</si>
  <si>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</si>
  <si>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</si>
  <si>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</si>
  <si>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</si>
  <si>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</si>
  <si>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</si>
  <si>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</si>
  <si>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</si>
  <si>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</si>
  <si>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</si>
  <si>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</si>
  <si>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</si>
  <si>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</si>
  <si>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</si>
  <si>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</si>
  <si>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</si>
  <si>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</si>
  <si>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</si>
  <si>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</si>
  <si>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</si>
  <si>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</si>
  <si>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</si>
  <si>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</si>
  <si>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</si>
  <si>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</si>
  <si>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</si>
  <si>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</si>
  <si>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</si>
  <si>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</si>
  <si>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</si>
  <si>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</si>
  <si>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</si>
  <si>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</si>
  <si>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</si>
  <si>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</si>
  <si>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</si>
  <si>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</si>
  <si>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</si>
  <si>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</si>
  <si>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</si>
  <si>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</si>
  <si>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</si>
  <si>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</si>
  <si>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</si>
  <si>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</si>
  <si>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</si>
  <si>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</si>
  <si>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</si>
  <si>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</si>
  <si>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</si>
  <si>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</si>
  <si>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</si>
  <si>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</si>
  <si>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</si>
  <si>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</si>
  <si>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</si>
  <si>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</si>
  <si>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</si>
  <si>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</si>
  <si>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</si>
  <si>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</si>
  <si>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</si>
  <si>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</si>
  <si>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</si>
  <si>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</si>
  <si>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</si>
  <si>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</si>
  <si>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</si>
  <si>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</si>
  <si>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</si>
  <si>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</si>
  <si>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</si>
  <si>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</si>
  <si>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</si>
  <si>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</si>
  <si>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</si>
  <si>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</si>
  <si>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</si>
  <si>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</si>
  <si>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</si>
  <si>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</si>
  <si>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</si>
  <si>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</si>
  <si>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</si>
  <si>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</si>
  <si>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</si>
  <si>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</si>
  <si>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</si>
  <si>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</si>
  <si>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</si>
  <si>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</si>
  <si>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</si>
  <si>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</si>
  <si>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</si>
  <si>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</si>
  <si>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</si>
  <si>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</si>
  <si>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</si>
  <si>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</si>
  <si>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</si>
  <si>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</si>
  <si>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</si>
  <si>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</si>
  <si>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</si>
  <si>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</si>
  <si>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</si>
  <si>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</si>
  <si>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</si>
  <si>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</si>
  <si>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</si>
  <si>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</si>
  <si>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</si>
  <si>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</si>
  <si>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</si>
  <si>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</si>
  <si>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</si>
  <si>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</si>
  <si>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</si>
  <si>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</si>
  <si>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</si>
  <si>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</si>
  <si>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</si>
  <si>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</si>
  <si>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</si>
  <si>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</si>
  <si>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</si>
  <si>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</si>
  <si>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</si>
  <si>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</si>
  <si>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</si>
  <si>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</si>
  <si>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</si>
  <si>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</si>
  <si>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</si>
  <si>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</si>
  <si>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</si>
  <si>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</si>
  <si>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</si>
  <si>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</si>
  <si>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</si>
  <si>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</si>
  <si>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</si>
  <si>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</si>
  <si>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</si>
  <si>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</si>
  <si>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</si>
  <si>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</si>
  <si>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</si>
  <si>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</si>
  <si>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</si>
  <si>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</si>
  <si>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</si>
  <si>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</si>
  <si>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</si>
  <si>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</si>
  <si>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</si>
  <si>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</si>
  <si>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</si>
  <si>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</si>
  <si>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</si>
  <si>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</si>
  <si>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</si>
  <si>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</si>
  <si>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</si>
  <si>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</si>
  <si>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</si>
  <si>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</si>
  <si>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</si>
  <si>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</si>
  <si>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</si>
  <si>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</si>
  <si>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</si>
  <si>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</si>
  <si>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</si>
  <si>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</si>
  <si>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</si>
  <si>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</si>
  <si>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</si>
  <si>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</si>
  <si>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</si>
  <si>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</si>
  <si>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</si>
  <si>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</si>
  <si>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</si>
  <si>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</si>
  <si>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</si>
  <si>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</si>
  <si>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</si>
  <si>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</si>
  <si>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</si>
  <si>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</si>
  <si>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</si>
  <si>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</si>
  <si>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</si>
  <si>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</si>
  <si>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</si>
  <si>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</si>
  <si>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</si>
  <si>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</si>
  <si>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</si>
  <si>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</si>
  <si>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</si>
  <si>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</si>
  <si>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</si>
  <si>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</si>
  <si>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</si>
  <si>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</si>
  <si>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</si>
  <si>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</si>
  <si>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</si>
  <si>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</si>
  <si>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</si>
  <si>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</si>
  <si>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</si>
  <si>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</si>
  <si>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</si>
  <si>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</si>
  <si>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</si>
  <si>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</si>
  <si>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</si>
  <si>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</si>
  <si>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</si>
  <si>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</si>
  <si>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</si>
  <si>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</si>
  <si>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</si>
  <si>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</si>
  <si>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</si>
  <si>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</si>
  <si>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</si>
  <si>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</si>
  <si>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</si>
  <si>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</si>
  <si>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</si>
  <si>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</si>
  <si>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</si>
  <si>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</si>
  <si>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</si>
  <si>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</si>
  <si>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</si>
  <si>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</si>
  <si>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</si>
  <si>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</si>
  <si>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</si>
  <si>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</si>
  <si>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</si>
  <si>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</si>
  <si>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</si>
  <si>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</si>
  <si>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</si>
  <si>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</si>
  <si>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</si>
  <si>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</si>
  <si>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</si>
  <si>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</si>
  <si>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</si>
  <si>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</si>
  <si>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</si>
  <si>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</si>
  <si>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</si>
  <si>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</si>
  <si>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</si>
  <si>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</si>
  <si>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</si>
  <si>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</si>
  <si>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</si>
  <si>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</si>
  <si>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</si>
  <si>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</si>
  <si>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</si>
  <si>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</si>
  <si>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</si>
  <si>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</si>
  <si>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</si>
  <si>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</si>
  <si>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</si>
  <si>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</si>
  <si>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</si>
  <si>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</si>
  <si>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</si>
  <si>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</si>
  <si>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</si>
  <si>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</si>
  <si>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</si>
  <si>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</si>
  <si>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</si>
  <si>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</si>
  <si>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</si>
  <si>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</si>
  <si>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</si>
  <si>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</si>
  <si>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</si>
  <si>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</si>
  <si>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</si>
  <si>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</si>
  <si>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</si>
  <si>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</si>
  <si>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</si>
  <si>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</si>
  <si>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</si>
  <si>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</si>
  <si>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</si>
  <si>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</si>
  <si>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</si>
  <si>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</si>
  <si>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</si>
  <si>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</si>
  <si>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</si>
  <si>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</si>
  <si>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</si>
  <si>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</si>
  <si>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</si>
  <si>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</si>
  <si>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</si>
  <si>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</si>
  <si>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</si>
  <si>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</si>
  <si>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</si>
  <si>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</si>
  <si>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</si>
  <si>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</si>
  <si>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</si>
  <si>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</si>
  <si>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</si>
  <si>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</si>
  <si>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</si>
  <si>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</si>
  <si>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</si>
  <si>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</si>
  <si>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</si>
  <si>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</si>
  <si>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</si>
  <si>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</si>
  <si>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</si>
  <si>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</si>
  <si>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</si>
  <si>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</si>
  <si>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</si>
  <si>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</si>
  <si>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</si>
  <si>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</si>
  <si>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</si>
  <si>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</si>
  <si>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</si>
  <si>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</si>
  <si>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</si>
  <si>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</si>
  <si>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</si>
  <si>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</si>
  <si>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</si>
  <si>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</si>
  <si>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</si>
  <si>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</si>
  <si>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</si>
  <si>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</si>
  <si>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</si>
  <si>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</si>
  <si>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</si>
  <si>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</si>
  <si>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</si>
  <si>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</si>
  <si>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</si>
  <si>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</si>
  <si>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</si>
  <si>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</si>
  <si>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</si>
  <si>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</si>
  <si>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</si>
  <si>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</si>
  <si>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</si>
  <si>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</si>
  <si>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</si>
  <si>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</si>
  <si>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</si>
  <si>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</si>
  <si>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</si>
  <si>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</si>
  <si>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</si>
  <si>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</si>
  <si>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</si>
  <si>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</si>
  <si>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</si>
  <si>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</si>
  <si>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</si>
  <si>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</si>
  <si>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</si>
  <si>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</si>
  <si>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</si>
  <si>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</si>
  <si>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</si>
  <si>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</si>
  <si>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</si>
  <si>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</si>
  <si>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</si>
  <si>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</si>
  <si>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</si>
  <si>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</si>
  <si>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</si>
  <si>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</si>
  <si>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</si>
  <si>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</si>
  <si>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</si>
  <si>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</si>
  <si>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</si>
  <si>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</si>
  <si>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</si>
  <si>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</si>
  <si>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</si>
  <si>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</si>
  <si>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</si>
  <si>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</si>
  <si>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</si>
  <si>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</si>
  <si>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</si>
  <si>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</si>
  <si>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</si>
  <si>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</si>
  <si>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</si>
  <si>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</si>
  <si>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</si>
  <si>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</si>
  <si>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</si>
  <si>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</si>
  <si>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</si>
  <si>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</si>
  <si>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</si>
  <si>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</si>
  <si>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</si>
  <si>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</si>
  <si>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</si>
  <si>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</si>
  <si>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</si>
  <si>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</si>
  <si>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</si>
  <si>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</si>
  <si>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</si>
  <si>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</si>
  <si>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</si>
  <si>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</si>
  <si>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</si>
  <si>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</si>
  <si>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</si>
  <si>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</si>
  <si>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</si>
  <si>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</si>
  <si>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</si>
  <si>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</si>
  <si>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</si>
  <si>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</si>
  <si>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</si>
  <si>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</si>
  <si>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</si>
  <si>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</si>
  <si>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</si>
  <si>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</si>
  <si>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</si>
  <si>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</si>
  <si>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</si>
  <si>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</si>
  <si>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</si>
  <si>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</si>
  <si>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</si>
  <si>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</si>
  <si>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</si>
  <si>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</si>
  <si>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</si>
  <si>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</si>
  <si>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</si>
  <si>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</si>
  <si>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</si>
  <si>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</si>
  <si>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</si>
  <si>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</si>
  <si>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</si>
  <si>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</si>
  <si>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</si>
  <si>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</si>
  <si>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</si>
  <si>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</si>
  <si>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</si>
  <si>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</si>
  <si>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</si>
  <si>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</si>
  <si>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</si>
  <si>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</si>
  <si>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</si>
  <si>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</si>
  <si>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</si>
  <si>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</si>
  <si>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</si>
  <si>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</si>
  <si>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</si>
  <si>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</si>
  <si>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</si>
  <si>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</si>
  <si>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</si>
  <si>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</si>
  <si>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</si>
  <si>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</si>
  <si>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</si>
  <si>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</si>
  <si>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</si>
  <si>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</si>
  <si>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</si>
  <si>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</si>
  <si>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</si>
  <si>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</si>
  <si>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</si>
  <si>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</si>
  <si>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</si>
  <si>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</si>
  <si>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</si>
  <si>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</si>
  <si>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</si>
  <si>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</si>
  <si>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</si>
  <si>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</si>
  <si>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</si>
  <si>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</si>
  <si>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</si>
  <si>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</si>
  <si>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</si>
  <si>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</si>
  <si>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</si>
  <si>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</si>
  <si>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</si>
  <si>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</si>
  <si>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</si>
  <si>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</si>
  <si>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</si>
  <si>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</si>
  <si>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</si>
  <si>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</si>
  <si>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</si>
  <si>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</si>
  <si>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</si>
  <si>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</si>
  <si>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</si>
  <si>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</si>
  <si>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</si>
  <si>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</si>
  <si>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</si>
  <si>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</si>
  <si>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</si>
  <si>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</si>
  <si>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</si>
  <si>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</si>
  <si>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</si>
  <si>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</si>
  <si>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</si>
  <si>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</si>
  <si>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</si>
  <si>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</si>
  <si>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</si>
  <si>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</si>
  <si>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</si>
  <si>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</si>
  <si>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</si>
  <si>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</si>
  <si>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</si>
  <si>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</si>
  <si>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</si>
  <si>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</si>
  <si>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</si>
  <si>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</si>
  <si>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</si>
  <si>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</si>
  <si>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</si>
  <si>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</si>
  <si>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</si>
  <si>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</si>
  <si>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</si>
  <si>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</si>
  <si>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</si>
  <si>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</si>
  <si>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</si>
  <si>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</si>
  <si>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</si>
  <si>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</si>
  <si>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</si>
  <si>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</si>
  <si>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</si>
  <si>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</si>
  <si>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</si>
  <si>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</si>
  <si>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</si>
  <si>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</si>
  <si>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</si>
  <si>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</si>
  <si>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</si>
  <si>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</si>
  <si>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</si>
  <si>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</si>
  <si>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</si>
  <si>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</si>
  <si>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</si>
  <si>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</si>
  <si>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</si>
  <si>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</si>
  <si>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</si>
  <si>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</si>
  <si>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</si>
  <si>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</si>
  <si>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</si>
  <si>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</si>
  <si>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</si>
  <si>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</si>
  <si>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</si>
  <si>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</si>
  <si>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</si>
  <si>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</si>
  <si>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</si>
  <si>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</si>
  <si>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</si>
  <si>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</si>
  <si>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</si>
  <si>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</si>
  <si>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</si>
  <si>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</si>
  <si>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</si>
  <si>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</si>
  <si>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</si>
  <si>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</si>
  <si>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</si>
  <si>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</si>
  <si>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</si>
  <si>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</si>
  <si>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</si>
  <si>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</si>
  <si>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</si>
  <si>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</si>
  <si>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</si>
  <si>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</si>
  <si>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</si>
  <si>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</si>
  <si>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</si>
  <si>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</si>
  <si>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</si>
  <si>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</si>
  <si>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</si>
  <si>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</si>
  <si>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</si>
  <si>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</si>
  <si>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</si>
  <si>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</si>
  <si>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</si>
  <si>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</si>
  <si>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</si>
  <si>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</si>
  <si>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</si>
  <si>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</si>
  <si>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</si>
  <si>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</si>
  <si>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</si>
  <si>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</si>
  <si>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</si>
  <si>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</si>
  <si>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</si>
  <si>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</si>
  <si>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</si>
  <si>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</si>
  <si>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</si>
  <si>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</si>
  <si>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</si>
  <si>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</si>
  <si>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</si>
  <si>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</si>
  <si>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</si>
  <si>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</si>
  <si>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</si>
  <si>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</si>
  <si>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</si>
  <si>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</si>
  <si>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</si>
  <si>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</si>
  <si>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</si>
  <si>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</si>
  <si>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</si>
  <si>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</si>
  <si>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</si>
  <si>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</si>
  <si>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</si>
  <si>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</si>
  <si>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</si>
  <si>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</si>
  <si>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</si>
  <si>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</si>
  <si>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</si>
  <si>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</si>
  <si>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</si>
  <si>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</si>
  <si>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</si>
  <si>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</si>
  <si>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</si>
  <si>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</si>
  <si>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</si>
  <si>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</si>
  <si>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</si>
  <si>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</si>
  <si>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</si>
  <si>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</si>
  <si>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</si>
  <si>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</si>
  <si>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</si>
  <si>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</si>
  <si>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</si>
  <si>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</si>
  <si>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</si>
  <si>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</si>
  <si>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</si>
  <si>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</si>
  <si>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</si>
  <si>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</si>
  <si>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</si>
  <si>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</si>
  <si>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</si>
  <si>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</si>
  <si>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</si>
  <si>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</si>
  <si>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</si>
  <si>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</si>
  <si>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</si>
  <si>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</si>
  <si>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</si>
  <si>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</si>
  <si>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</si>
  <si>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</si>
  <si>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</si>
  <si>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</si>
  <si>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</si>
  <si>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</si>
  <si>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</si>
  <si>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</si>
  <si>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</si>
  <si>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</si>
  <si>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</si>
  <si>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</si>
  <si>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</si>
  <si>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</si>
  <si>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</si>
  <si>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</si>
  <si>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</si>
  <si>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</si>
  <si>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</si>
  <si>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</si>
  <si>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</si>
  <si>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</si>
  <si>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</si>
  <si>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</si>
  <si>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</si>
  <si>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</si>
  <si>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</si>
  <si>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</si>
  <si>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</si>
  <si>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</si>
  <si>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</si>
  <si>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</si>
  <si>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</si>
  <si>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</si>
  <si>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</si>
  <si>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</si>
  <si>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</si>
  <si>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</si>
  <si>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</si>
  <si>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</si>
  <si>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</si>
  <si>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</si>
  <si>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</si>
  <si>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</si>
  <si>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</si>
  <si>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</si>
  <si>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</si>
  <si>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</si>
  <si>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</si>
  <si>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</si>
  <si>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</si>
  <si>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</si>
  <si>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</si>
  <si>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</si>
  <si>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</si>
  <si>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</si>
  <si>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</si>
  <si>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</si>
  <si>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</si>
  <si>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</si>
  <si>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</si>
  <si>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</si>
  <si>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</si>
  <si>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</si>
  <si>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</si>
  <si>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</si>
  <si>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</si>
  <si>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</si>
  <si>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</si>
  <si>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</si>
  <si>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</si>
  <si>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</si>
  <si>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</si>
  <si>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</si>
  <si>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</si>
  <si>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</si>
  <si>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</si>
  <si>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</si>
  <si>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</si>
  <si>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</si>
  <si>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</si>
  <si>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</si>
  <si>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</si>
  <si>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</si>
  <si>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</si>
  <si>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</si>
  <si>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</si>
  <si>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</si>
  <si>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</si>
  <si>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</si>
  <si>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</si>
  <si>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</si>
  <si>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</si>
  <si>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</si>
  <si>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</si>
  <si>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</si>
  <si>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</si>
  <si>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</si>
  <si>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</si>
  <si>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</si>
  <si>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</si>
  <si>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</si>
  <si>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</si>
  <si>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</si>
  <si>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</si>
  <si>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</si>
  <si>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</si>
  <si>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</si>
  <si>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</si>
  <si>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</si>
  <si>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</si>
  <si>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</si>
  <si>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</si>
  <si>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</si>
  <si>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</si>
  <si>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</si>
  <si>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</si>
  <si>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</si>
  <si>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</si>
  <si>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</si>
  <si>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</si>
  <si>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</si>
  <si>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</si>
  <si>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</si>
  <si>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</si>
  <si>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</si>
  <si>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</si>
  <si>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</si>
  <si>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</si>
  <si>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</si>
  <si>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</si>
  <si>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</si>
  <si>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</si>
  <si>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</si>
  <si>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</si>
  <si>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</si>
  <si>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</si>
  <si>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</si>
  <si>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</si>
  <si>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</si>
  <si>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</si>
  <si>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</si>
  <si>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</si>
  <si>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</si>
  <si>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</si>
  <si>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</si>
  <si>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</si>
  <si>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</si>
  <si>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</si>
  <si>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</si>
  <si>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</si>
  <si>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</si>
  <si>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</si>
  <si>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</si>
  <si>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</si>
  <si>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</si>
  <si>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</si>
  <si>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</si>
  <si>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</si>
  <si>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</si>
  <si>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</si>
  <si>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</si>
  <si>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</si>
  <si>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</si>
  <si>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</si>
  <si>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</si>
  <si>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</si>
  <si>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</si>
  <si>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</si>
  <si>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</si>
  <si>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</si>
  <si>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</si>
  <si>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</si>
  <si>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</si>
  <si>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</si>
  <si>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</si>
  <si>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</si>
  <si>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</si>
  <si>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</si>
  <si>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</si>
  <si>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</si>
  <si>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</si>
  <si>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</si>
  <si>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</si>
  <si>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</si>
  <si>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</si>
  <si>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</si>
  <si>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</si>
  <si>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</si>
  <si>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</si>
  <si>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</si>
  <si>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</si>
  <si>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</si>
  <si>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</si>
  <si>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</si>
  <si>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</si>
  <si>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</si>
  <si>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</si>
  <si>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</si>
  <si>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</si>
  <si>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</si>
  <si>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</si>
  <si>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</si>
  <si>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</si>
  <si>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</si>
  <si>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</si>
  <si>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</si>
  <si>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</si>
  <si>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</si>
  <si>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</si>
  <si>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</si>
  <si>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</si>
  <si>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</si>
  <si>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</si>
  <si>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</si>
  <si>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</si>
  <si>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</si>
  <si>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</si>
  <si>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</si>
  <si>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</si>
  <si>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</si>
  <si>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</si>
  <si>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</si>
  <si>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</si>
  <si>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</si>
  <si>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</si>
  <si>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</si>
  <si>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</si>
  <si>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</si>
  <si>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</si>
  <si>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</si>
  <si>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</si>
  <si>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</si>
  <si>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</si>
  <si>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</si>
  <si>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</si>
  <si>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</si>
  <si>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</si>
  <si>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</si>
  <si>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</si>
  <si>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</si>
  <si>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</si>
  <si>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</si>
  <si>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</si>
  <si>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</si>
  <si>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</si>
  <si>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</si>
  <si>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</si>
  <si>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</si>
  <si>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</si>
  <si>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</si>
  <si>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</si>
  <si>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</si>
  <si>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</si>
  <si>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</si>
  <si>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</si>
  <si>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</si>
  <si>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</si>
  <si>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</si>
  <si>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</si>
  <si>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</si>
  <si>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</si>
  <si>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</si>
  <si>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</si>
  <si>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</si>
  <si>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</si>
  <si>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</si>
  <si>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</si>
  <si>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</si>
  <si>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</si>
  <si>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</si>
  <si>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</si>
  <si>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</si>
  <si>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</si>
  <si>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</si>
  <si>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</si>
  <si>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</si>
  <si>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</si>
  <si>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</si>
  <si>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</si>
  <si>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</si>
  <si>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</si>
  <si>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</si>
  <si>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</si>
  <si>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</si>
  <si>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</si>
  <si>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</si>
  <si>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</si>
  <si>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</si>
  <si>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</si>
  <si>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</si>
  <si>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</si>
  <si>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</si>
  <si>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</si>
  <si>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</si>
  <si>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</si>
  <si>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</si>
  <si>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</si>
  <si>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</si>
  <si>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</si>
  <si>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</si>
  <si>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</si>
  <si>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</si>
  <si>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</si>
  <si>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</si>
  <si>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</si>
  <si>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</si>
  <si>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</si>
  <si>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</si>
  <si>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</si>
  <si>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</si>
  <si>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</si>
  <si>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</si>
  <si>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</si>
  <si>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</si>
  <si>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</si>
  <si>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</si>
  <si>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</si>
  <si>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</si>
  <si>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</si>
  <si>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</si>
  <si>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</si>
  <si>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</si>
  <si>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</si>
  <si>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</si>
  <si>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</si>
  <si>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</si>
  <si>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</si>
  <si>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</si>
  <si>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</si>
  <si>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</si>
  <si>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</si>
  <si>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</si>
  <si>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</si>
  <si>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</si>
  <si>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</si>
  <si>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</si>
  <si>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</si>
  <si>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</si>
  <si>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</si>
  <si>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</si>
  <si>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</si>
  <si>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</si>
  <si>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</si>
  <si>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</si>
  <si>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</si>
  <si>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</si>
  <si>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</si>
  <si>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</si>
  <si>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</si>
  <si>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</si>
  <si>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</si>
  <si>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</si>
  <si>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</si>
  <si>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</si>
  <si>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</si>
  <si>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</si>
  <si>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</si>
  <si>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</si>
  <si>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</si>
  <si>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</si>
  <si>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</si>
  <si>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</si>
  <si>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</si>
  <si>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</si>
  <si>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</si>
  <si>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</si>
  <si>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</si>
  <si>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</si>
  <si>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</si>
  <si>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</si>
  <si>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</si>
  <si>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</si>
  <si>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</si>
  <si>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</si>
  <si>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</si>
  <si>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</si>
  <si>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</si>
  <si>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</si>
  <si>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</si>
  <si>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</si>
  <si>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</si>
  <si>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</si>
  <si>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</si>
  <si>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</si>
  <si>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</si>
  <si>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</si>
  <si>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</si>
  <si>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</si>
  <si>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</si>
  <si>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</si>
  <si>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</si>
  <si>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</si>
  <si>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</si>
  <si>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</si>
  <si>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</si>
  <si>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</si>
  <si>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</si>
  <si>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</si>
  <si>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</si>
  <si>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</si>
  <si>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</si>
  <si>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</si>
  <si>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</si>
  <si>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</si>
  <si>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</si>
  <si>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</si>
  <si>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</si>
  <si>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</si>
  <si>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</si>
  <si>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</si>
  <si>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</si>
  <si>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</si>
  <si>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</si>
  <si>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</si>
  <si>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</si>
  <si>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</si>
  <si>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</si>
  <si>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</si>
  <si>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</si>
  <si>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</si>
  <si>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</si>
  <si>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</si>
  <si>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</si>
  <si>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</si>
  <si>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</si>
  <si>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</si>
  <si>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</si>
  <si>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</si>
  <si>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</si>
  <si>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</si>
  <si>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</si>
  <si>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</si>
  <si>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</si>
  <si>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</si>
  <si>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</si>
  <si>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</si>
  <si>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</si>
  <si>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</si>
  <si>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</si>
  <si>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</si>
  <si>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</si>
  <si>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</si>
  <si>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</si>
  <si>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</si>
  <si>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</si>
  <si>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</si>
  <si>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</si>
  <si>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</si>
  <si>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</si>
  <si>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</si>
  <si>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</si>
  <si>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</si>
  <si>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</si>
  <si>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</si>
  <si>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</si>
  <si>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</si>
  <si>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</si>
  <si>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</si>
  <si>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</si>
  <si>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</si>
  <si>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</si>
  <si>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</si>
  <si>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</si>
  <si>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</si>
  <si>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</si>
  <si>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</si>
  <si>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</si>
  <si>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</si>
  <si>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</si>
  <si>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</si>
  <si>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</si>
  <si>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</si>
  <si>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</si>
  <si>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</si>
  <si>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</si>
  <si>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</si>
  <si>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</si>
  <si>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</si>
  <si>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</si>
  <si>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</si>
  <si>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</si>
  <si>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</si>
  <si>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</si>
  <si>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</si>
  <si>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</si>
  <si>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</si>
  <si>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</si>
  <si>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</si>
  <si>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</si>
  <si>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</si>
  <si>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</si>
  <si>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</si>
  <si>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</si>
  <si>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</si>
  <si>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</si>
  <si>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</si>
  <si>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</si>
  <si>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</si>
  <si>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</si>
  <si>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</si>
  <si>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</si>
  <si>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</si>
  <si>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</si>
  <si>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</si>
  <si>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</si>
  <si>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</si>
  <si>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</si>
  <si>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</si>
  <si>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</si>
  <si>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</si>
  <si>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</si>
  <si>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</si>
  <si>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</si>
  <si>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</si>
  <si>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</si>
  <si>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</si>
  <si>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</si>
  <si>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</si>
  <si>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</si>
  <si>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</si>
  <si>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</si>
  <si>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</si>
  <si>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</si>
  <si>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</si>
  <si>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</si>
  <si>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</si>
  <si>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</si>
  <si>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</si>
  <si>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</si>
  <si>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</si>
  <si>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</si>
  <si>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</si>
  <si>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</si>
  <si>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</si>
  <si>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</si>
  <si>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</si>
  <si>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</si>
  <si>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</si>
  <si>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</si>
  <si>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</si>
  <si>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</si>
  <si>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</si>
  <si>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</si>
  <si>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</si>
  <si>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</si>
  <si>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</si>
  <si>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</si>
  <si>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</si>
  <si>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</si>
  <si>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</si>
  <si>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</si>
  <si>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</si>
  <si>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</si>
  <si>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</si>
  <si>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</si>
  <si>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</si>
  <si>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</si>
  <si>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</si>
  <si>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</si>
  <si>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</si>
  <si>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</si>
  <si>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</si>
  <si>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</si>
  <si>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</si>
  <si>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</si>
  <si>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</si>
  <si>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</si>
  <si>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</si>
  <si>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</si>
  <si>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</si>
  <si>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</si>
  <si>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</si>
  <si>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</si>
  <si>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</si>
  <si>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</si>
  <si>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</si>
  <si>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</si>
  <si>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</si>
  <si>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</si>
  <si>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</si>
  <si>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</si>
  <si>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</si>
  <si>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</si>
  <si>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</si>
  <si>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</si>
  <si>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</si>
  <si>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</si>
  <si>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</si>
  <si>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</si>
  <si>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</si>
  <si>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</si>
  <si>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</si>
  <si>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</si>
  <si>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</si>
  <si>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</si>
  <si>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</si>
  <si>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</si>
  <si>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</si>
  <si>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</si>
  <si>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</si>
  <si>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</si>
  <si>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</si>
  <si>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</si>
  <si>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</si>
  <si>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</si>
  <si>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</si>
  <si>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</si>
  <si>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</si>
  <si>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</si>
  <si>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</si>
  <si>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</si>
  <si>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</si>
  <si>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</si>
  <si>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</si>
  <si>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</si>
  <si>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</si>
  <si>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</si>
  <si>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</si>
  <si>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</si>
  <si>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</si>
  <si>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</si>
  <si>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</si>
  <si>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</si>
  <si>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</si>
  <si>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</si>
  <si>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</si>
  <si>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</si>
  <si>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</si>
  <si>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</si>
  <si>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</si>
  <si>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</si>
  <si>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</si>
  <si>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</si>
  <si>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</si>
  <si>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</si>
  <si>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</si>
  <si>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</si>
  <si>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</si>
  <si>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</si>
  <si>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</si>
  <si>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</si>
  <si>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</si>
  <si>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</si>
  <si>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</si>
  <si>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</si>
  <si>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</si>
  <si>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</si>
  <si>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</si>
  <si>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</si>
  <si>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</si>
  <si>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</si>
  <si>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</si>
  <si>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</si>
  <si>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</si>
  <si>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</si>
  <si>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</si>
  <si>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</si>
  <si>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</si>
  <si>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</si>
  <si>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</si>
  <si>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</si>
  <si>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</si>
  <si>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</si>
  <si>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</si>
  <si>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</si>
  <si>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</si>
  <si>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</si>
  <si>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</si>
  <si>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</si>
  <si>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</si>
  <si>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</si>
  <si>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</si>
  <si>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</si>
  <si>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</si>
  <si>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</si>
  <si>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</si>
  <si>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</si>
  <si>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</si>
  <si>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</si>
  <si>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</si>
  <si>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</si>
  <si>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</si>
  <si>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</si>
  <si>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</si>
  <si>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</si>
  <si>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</si>
  <si>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</si>
  <si>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</si>
  <si>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</si>
  <si>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</si>
  <si>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</si>
  <si>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</si>
  <si>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</si>
  <si>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</si>
  <si>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</si>
  <si>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</si>
  <si>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</si>
  <si>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</si>
  <si>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</si>
  <si>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</si>
  <si>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</si>
  <si>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</si>
  <si>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</si>
  <si>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</si>
  <si>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</si>
  <si>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</si>
  <si>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</si>
  <si>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</si>
  <si>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</si>
  <si>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</si>
  <si>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</si>
  <si>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</si>
  <si>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</si>
  <si>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</si>
  <si>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</si>
  <si>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</si>
  <si>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</si>
  <si>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</si>
  <si>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</si>
  <si>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</si>
  <si>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</si>
  <si>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</si>
  <si>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</si>
  <si>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</si>
  <si>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</si>
  <si>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</si>
  <si>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</si>
  <si>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</si>
  <si>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</si>
  <si>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</si>
  <si>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</si>
  <si>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</si>
  <si>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</si>
  <si>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</si>
  <si>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</si>
  <si>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</si>
  <si>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</si>
  <si>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</si>
  <si>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</si>
  <si>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</si>
  <si>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</si>
  <si>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</si>
  <si>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</si>
  <si>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</si>
  <si>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</si>
  <si>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</si>
  <si>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</si>
  <si>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</si>
  <si>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</si>
  <si>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</si>
  <si>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</si>
  <si>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</si>
  <si>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</si>
  <si>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</si>
  <si>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</si>
  <si>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</si>
  <si>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</si>
  <si>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</si>
  <si>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</si>
  <si>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</si>
  <si>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</si>
  <si>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</si>
  <si>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</si>
  <si>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</si>
  <si>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</si>
  <si>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</si>
  <si>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</si>
  <si>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</si>
  <si>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</si>
  <si>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</si>
  <si>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</si>
  <si>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</si>
  <si>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</si>
  <si>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</si>
  <si>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</si>
  <si>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</si>
  <si>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</si>
  <si>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</si>
  <si>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</si>
  <si>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</si>
  <si>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</si>
  <si>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</si>
  <si>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</si>
  <si>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</si>
  <si>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</si>
  <si>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</si>
  <si>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</si>
  <si>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</si>
  <si>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</si>
  <si>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</si>
  <si>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</si>
  <si>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</si>
  <si>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</si>
  <si>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</si>
  <si>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</si>
  <si>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</si>
  <si>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</si>
  <si>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</si>
  <si>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</si>
  <si>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</si>
  <si>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</si>
  <si>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</si>
  <si>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</si>
  <si>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</si>
  <si>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</si>
  <si>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</si>
  <si>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</si>
  <si>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</si>
  <si>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</si>
  <si>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</si>
  <si>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</si>
  <si>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</si>
  <si>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</si>
  <si>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</si>
  <si>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</si>
  <si>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</si>
  <si>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</si>
  <si>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</si>
  <si>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</si>
  <si>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</si>
  <si>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</si>
  <si>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</si>
  <si>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</si>
  <si>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</si>
  <si>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</si>
  <si>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</si>
  <si>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</si>
  <si>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</si>
  <si>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</si>
  <si>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</si>
  <si>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</si>
  <si>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</si>
  <si>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</si>
  <si>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</si>
  <si>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</si>
  <si>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</si>
  <si>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</si>
  <si>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</si>
  <si>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</si>
  <si>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</si>
  <si>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</si>
  <si>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</si>
  <si>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</si>
  <si>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</si>
  <si>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</si>
  <si>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</si>
  <si>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</si>
  <si>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</si>
  <si>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</si>
  <si>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</si>
  <si>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</si>
  <si>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</si>
  <si>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</si>
  <si>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</si>
  <si>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</si>
  <si>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</si>
  <si>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</si>
  <si>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</si>
  <si>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</si>
  <si>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</si>
  <si>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</si>
  <si>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</si>
  <si>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</si>
  <si>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</si>
  <si>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</si>
  <si>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</si>
  <si>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</si>
  <si>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</si>
  <si>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</si>
  <si>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</si>
  <si>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</si>
  <si>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</si>
  <si>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</si>
  <si>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</si>
  <si>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</si>
  <si>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</si>
  <si>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</si>
  <si>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</si>
  <si>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</si>
  <si>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</si>
  <si>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</si>
  <si>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</si>
  <si>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</si>
  <si>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</si>
  <si>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</si>
  <si>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</si>
  <si>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</si>
  <si>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</si>
  <si>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</si>
  <si>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</si>
  <si>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</si>
  <si>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</si>
  <si>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</si>
  <si>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</si>
  <si>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</si>
  <si>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</si>
  <si>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</si>
  <si>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</si>
  <si>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</si>
  <si>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</si>
  <si>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</si>
  <si>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</si>
  <si>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</si>
  <si>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</si>
  <si>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</si>
  <si>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</si>
  <si>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</si>
  <si>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</si>
  <si>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</si>
  <si>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</si>
  <si>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</si>
  <si>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</si>
  <si>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</si>
  <si>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</si>
  <si>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</si>
  <si>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</si>
  <si>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</si>
  <si>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</si>
  <si>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</si>
  <si>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</si>
  <si>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</si>
  <si>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</si>
  <si>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</si>
  <si>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</si>
  <si>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</si>
  <si>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</si>
  <si>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</si>
  <si>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</si>
  <si>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</si>
  <si>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</si>
  <si>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</si>
  <si>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</si>
  <si>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</si>
  <si>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</si>
  <si>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</si>
  <si>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</si>
  <si>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</si>
  <si>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</si>
  <si>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</si>
  <si>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</si>
  <si>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</si>
  <si>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</si>
  <si>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</si>
  <si>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</si>
  <si>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</si>
  <si>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</si>
  <si>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</si>
  <si>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</si>
  <si>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</si>
  <si>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</si>
  <si>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</si>
  <si>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</si>
  <si>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</si>
  <si>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</si>
  <si>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</si>
  <si>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</si>
  <si>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</si>
  <si>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</si>
  <si>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</si>
  <si>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</si>
  <si>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</si>
  <si>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</si>
  <si>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</si>
  <si>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</si>
  <si>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</si>
  <si>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</si>
  <si>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</si>
  <si>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</si>
  <si>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</si>
  <si>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</si>
  <si>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</si>
  <si>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</si>
  <si>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</si>
  <si>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</si>
  <si>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</si>
  <si>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</si>
  <si>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</si>
  <si>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</si>
  <si>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</si>
  <si>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</si>
  <si>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</si>
  <si>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</si>
  <si>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</si>
  <si>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</si>
  <si>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</si>
  <si>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</si>
  <si>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</si>
  <si>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</si>
  <si>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</si>
  <si>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</si>
  <si>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</si>
  <si>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</si>
  <si>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</si>
  <si>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</si>
  <si>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</si>
  <si>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</si>
  <si>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</si>
  <si>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</si>
  <si>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</si>
  <si>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</si>
  <si>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</si>
  <si>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</si>
  <si>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</si>
  <si>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</si>
  <si>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</si>
  <si>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</si>
  <si>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</si>
  <si>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</si>
  <si>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</si>
  <si>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</si>
  <si>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</si>
  <si>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</si>
  <si>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</si>
  <si>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</si>
  <si>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</si>
  <si>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</si>
  <si>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</si>
  <si>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</si>
  <si>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</si>
  <si>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</si>
  <si>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</si>
  <si>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</si>
  <si>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</si>
  <si>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</si>
  <si>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</si>
  <si>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</si>
  <si>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</si>
  <si>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</si>
  <si>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</si>
  <si>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</si>
  <si>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</si>
  <si>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</si>
  <si>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</si>
  <si>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</si>
  <si>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</si>
  <si>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</si>
  <si>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</si>
  <si>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</si>
  <si>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</si>
  <si>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</si>
  <si>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</si>
  <si>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</si>
  <si>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</si>
  <si>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</si>
  <si>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</si>
  <si>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</si>
  <si>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</si>
  <si>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</si>
  <si>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</si>
  <si>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</si>
  <si>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</si>
  <si>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</si>
  <si>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</si>
  <si>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</si>
  <si>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</si>
  <si>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</si>
  <si>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</si>
  <si>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</si>
  <si>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</si>
  <si>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</si>
  <si>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</si>
  <si>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</si>
  <si>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</si>
  <si>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</si>
  <si>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</si>
  <si>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</si>
  <si>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</si>
  <si>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</si>
  <si>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</si>
  <si>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</si>
  <si>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</si>
  <si>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</si>
  <si>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</si>
  <si>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</si>
  <si>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</si>
  <si>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</si>
  <si>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</si>
  <si>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</si>
  <si>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</si>
  <si>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</si>
  <si>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</si>
  <si>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</si>
  <si>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</si>
  <si>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</si>
  <si>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</si>
  <si>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</si>
  <si>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</si>
  <si>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</si>
  <si>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</si>
  <si>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</si>
  <si>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</si>
  <si>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</si>
  <si>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</si>
  <si>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</si>
  <si>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</si>
  <si>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</si>
  <si>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</si>
  <si>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</si>
  <si>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</si>
  <si>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</si>
  <si>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</si>
  <si>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</si>
  <si>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</si>
  <si>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</si>
  <si>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</si>
  <si>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</si>
  <si>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</si>
  <si>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</si>
  <si>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</si>
  <si>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</si>
  <si>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</si>
  <si>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</si>
  <si>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</si>
  <si>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</si>
  <si>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</si>
  <si>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</si>
  <si>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</si>
  <si>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</si>
  <si>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</si>
  <si>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</si>
  <si>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</si>
  <si>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</si>
  <si>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</si>
  <si>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</si>
  <si>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</si>
  <si>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</si>
  <si>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</si>
  <si>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</si>
  <si>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</si>
  <si>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</si>
  <si>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</si>
  <si>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</si>
  <si>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</si>
  <si>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</si>
  <si>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</si>
  <si>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</si>
  <si>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</si>
  <si>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</si>
  <si>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</si>
  <si>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</si>
  <si>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</si>
  <si>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</si>
  <si>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</si>
  <si>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</si>
  <si>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</si>
  <si>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</si>
  <si>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</si>
  <si>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</si>
  <si>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</si>
  <si>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</si>
  <si>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</si>
  <si>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</si>
  <si>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</si>
  <si>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</si>
  <si>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</si>
  <si>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</si>
  <si>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</si>
  <si>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</si>
  <si>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</si>
  <si>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</si>
  <si>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</si>
  <si>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</si>
  <si>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</si>
  <si>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</si>
  <si>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</si>
  <si>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</si>
  <si>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</si>
  <si>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</si>
  <si>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</si>
  <si>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</si>
  <si>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</si>
  <si>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</si>
  <si>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</si>
  <si>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</si>
  <si>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</si>
  <si>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</si>
  <si>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</si>
  <si>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</si>
  <si>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</si>
  <si>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</si>
  <si>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</si>
  <si>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</si>
  <si>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</si>
  <si>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</si>
  <si>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</si>
  <si>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</si>
  <si>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</si>
  <si>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</si>
  <si>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</si>
  <si>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</si>
  <si>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</si>
  <si>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</si>
  <si>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</si>
  <si>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</si>
  <si>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</si>
  <si>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</si>
  <si>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</si>
  <si>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</si>
  <si>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</si>
  <si>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</si>
  <si>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</si>
  <si>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</si>
  <si>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</si>
  <si>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</si>
  <si>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</si>
  <si>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</si>
  <si>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</si>
  <si>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</si>
  <si>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</si>
  <si>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</si>
  <si>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</si>
  <si>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</si>
  <si>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</si>
  <si>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</si>
  <si>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</si>
  <si>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</si>
  <si>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</si>
  <si>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</si>
  <si>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</si>
  <si>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</si>
  <si>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</si>
  <si>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</si>
  <si>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</si>
  <si>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</si>
  <si>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</si>
  <si>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</si>
  <si>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</si>
  <si>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</si>
  <si>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</si>
  <si>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</si>
  <si>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</si>
  <si>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</si>
  <si>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</si>
  <si>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</si>
  <si>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</si>
  <si>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</si>
  <si>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</si>
  <si>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</si>
  <si>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</si>
  <si>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</si>
  <si>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</si>
  <si>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</si>
  <si>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</si>
  <si>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</si>
  <si>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</si>
  <si>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</si>
  <si>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</si>
  <si>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</si>
  <si>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</si>
  <si>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</si>
  <si>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</si>
  <si>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</si>
  <si>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</si>
  <si>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</si>
  <si>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</si>
  <si>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</si>
  <si>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</si>
  <si>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</si>
  <si>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</si>
  <si>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</si>
  <si>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</si>
  <si>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</si>
  <si>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</si>
  <si>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</si>
  <si>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</si>
  <si>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</si>
  <si>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</si>
  <si>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</si>
  <si>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</si>
  <si>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</si>
  <si>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</si>
  <si>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</si>
  <si>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</si>
  <si>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</si>
  <si>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</si>
  <si>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</si>
  <si>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</si>
  <si>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</si>
  <si>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</si>
  <si>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</si>
  <si>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</si>
  <si>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</si>
  <si>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</si>
  <si>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</si>
  <si>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</si>
  <si>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</si>
  <si>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</si>
  <si>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</si>
  <si>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</si>
  <si>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</si>
  <si>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</si>
  <si>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</si>
  <si>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</si>
  <si>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</si>
  <si>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</si>
  <si>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</si>
  <si>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</si>
  <si>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</si>
  <si>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</si>
  <si>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</si>
  <si>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</si>
  <si>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</si>
  <si>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</si>
  <si>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</si>
  <si>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</si>
  <si>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</si>
  <si>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</si>
  <si>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</si>
  <si>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</si>
  <si>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</si>
  <si>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</si>
  <si>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</si>
  <si>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</si>
  <si>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</si>
  <si>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</si>
  <si>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</si>
  <si>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</si>
  <si>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</si>
  <si>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</si>
  <si>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</si>
  <si>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</si>
  <si>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</si>
  <si>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</si>
  <si>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</si>
  <si>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</si>
  <si>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</si>
  <si>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</si>
  <si>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</si>
  <si>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</si>
  <si>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</si>
  <si>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</si>
  <si>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</si>
  <si>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</si>
  <si>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</si>
  <si>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</si>
  <si>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</si>
  <si>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</si>
  <si>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</si>
  <si>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</si>
  <si>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</si>
  <si>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</si>
  <si>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</si>
  <si>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</si>
  <si>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</si>
  <si>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</si>
  <si>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</si>
  <si>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</si>
  <si>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</si>
  <si>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</si>
  <si>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</si>
  <si>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</si>
  <si>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</si>
  <si>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</si>
  <si>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</si>
  <si>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</si>
  <si>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</si>
  <si>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</si>
  <si>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</si>
  <si>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</si>
  <si>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</si>
  <si>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</si>
  <si>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</si>
  <si>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</si>
  <si>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</si>
  <si>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</si>
  <si>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</si>
  <si>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</si>
  <si>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</si>
  <si>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</si>
  <si>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</si>
  <si>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</si>
  <si>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</si>
  <si>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</si>
  <si>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</si>
  <si>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</si>
  <si>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</si>
  <si>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</si>
  <si>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</si>
  <si>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</si>
  <si>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</si>
  <si>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</si>
  <si>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</si>
  <si>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</si>
  <si>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</si>
  <si>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</si>
  <si>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</si>
  <si>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</si>
  <si>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</si>
  <si>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</si>
  <si>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</si>
  <si>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</si>
  <si>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</si>
  <si>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</si>
  <si>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</si>
  <si>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</si>
  <si>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</si>
  <si>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</si>
  <si>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</si>
  <si>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</si>
  <si>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</si>
  <si>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</si>
  <si>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</si>
  <si>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</si>
  <si>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</si>
  <si>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</si>
  <si>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</si>
  <si>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</si>
  <si>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</si>
  <si>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</si>
  <si>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</si>
  <si>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</si>
  <si>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</si>
  <si>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</si>
  <si>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</si>
  <si>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</si>
  <si>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</si>
  <si>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</si>
  <si>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</si>
  <si>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</si>
  <si>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</si>
  <si>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</si>
  <si>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</si>
  <si>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</si>
  <si>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</si>
  <si>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</si>
  <si>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</si>
  <si>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</si>
  <si>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</si>
  <si>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</si>
  <si>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</si>
  <si>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</si>
  <si>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</si>
  <si>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</si>
  <si>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</si>
  <si>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</si>
  <si>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</si>
  <si>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</si>
  <si>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</si>
  <si>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</si>
  <si>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</si>
  <si>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</si>
  <si>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</si>
  <si>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</si>
  <si>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</si>
  <si>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</si>
  <si>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</si>
  <si>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</si>
  <si>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</si>
  <si>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</si>
  <si>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</si>
  <si>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</si>
  <si>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</si>
  <si>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</si>
  <si>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</si>
  <si>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</si>
  <si>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</si>
  <si>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</si>
  <si>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</si>
  <si>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</si>
  <si>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</si>
  <si>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</si>
  <si>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</si>
  <si>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</si>
  <si>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</si>
  <si>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</si>
  <si>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</si>
  <si>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</si>
  <si>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</si>
  <si>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</si>
  <si>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</si>
  <si>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</si>
  <si>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</si>
  <si>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</si>
  <si>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</si>
  <si>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</si>
  <si>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</si>
  <si>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</si>
  <si>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</si>
  <si>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</si>
  <si>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</si>
  <si>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</si>
  <si>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</si>
  <si>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</si>
  <si>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</si>
  <si>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</si>
  <si>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</si>
  <si>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</si>
  <si>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</si>
  <si>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</si>
  <si>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</si>
  <si>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</si>
  <si>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</si>
  <si>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</si>
  <si>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</si>
  <si>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</si>
  <si>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</si>
  <si>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</si>
  <si>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</si>
  <si>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</si>
  <si>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</si>
  <si>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</si>
  <si>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</si>
  <si>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</si>
  <si>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</si>
  <si>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</si>
  <si>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</si>
  <si>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</si>
  <si>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</si>
  <si>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</si>
  <si>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</si>
  <si>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</si>
  <si>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</si>
  <si>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</si>
  <si>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</si>
  <si>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</si>
  <si>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</si>
  <si>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</si>
  <si>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</si>
  <si>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</si>
  <si>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</si>
  <si>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</si>
  <si>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</si>
  <si>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</si>
  <si>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</si>
  <si>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</si>
  <si>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</si>
  <si>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</si>
  <si>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</si>
  <si>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</si>
  <si>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</si>
  <si>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</si>
  <si>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</si>
  <si>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</si>
  <si>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</si>
  <si>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</si>
  <si>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</si>
  <si>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</si>
  <si>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</si>
  <si>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</si>
  <si>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</si>
  <si>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</si>
  <si>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</si>
  <si>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</si>
  <si>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</si>
  <si>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</si>
  <si>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</si>
  <si>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</si>
  <si>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</si>
  <si>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</si>
  <si>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</si>
  <si>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</si>
  <si>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</si>
  <si>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</si>
  <si>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</si>
  <si>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</si>
  <si>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</si>
  <si>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</si>
  <si>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</si>
  <si>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</si>
  <si>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</si>
  <si>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</si>
  <si>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</si>
  <si>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</si>
  <si>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</si>
  <si>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</si>
  <si>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</si>
  <si>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</si>
  <si>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</si>
  <si>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</si>
  <si>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</si>
  <si>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</si>
  <si>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</si>
  <si>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</si>
  <si>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</si>
  <si>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</si>
  <si>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</si>
  <si>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</si>
  <si>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</si>
  <si>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</si>
  <si>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</si>
  <si>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</si>
  <si>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</si>
  <si>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</si>
  <si>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</si>
  <si>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</si>
  <si>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</si>
  <si>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</si>
  <si>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</si>
  <si>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</si>
  <si>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</si>
  <si>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</si>
  <si>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</si>
  <si>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</si>
  <si>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</si>
  <si>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</si>
  <si>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</si>
  <si>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</si>
  <si>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</si>
  <si>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</si>
  <si>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</si>
  <si>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</si>
  <si>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</si>
  <si>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</si>
  <si>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</si>
  <si>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</si>
  <si>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</si>
  <si>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</si>
  <si>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</si>
  <si>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</si>
  <si>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</si>
  <si>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</si>
  <si>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</si>
  <si>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</si>
  <si>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</si>
  <si>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</si>
  <si>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</si>
  <si>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</si>
  <si>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</si>
  <si>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</si>
  <si>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</si>
  <si>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</si>
  <si>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</si>
  <si>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</si>
  <si>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</si>
  <si>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</si>
  <si>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</si>
  <si>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</si>
  <si>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</si>
  <si>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</si>
  <si>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</si>
  <si>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</si>
  <si>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</si>
  <si>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</si>
  <si>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</si>
  <si>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</si>
  <si>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</si>
  <si>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</si>
  <si>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</si>
  <si>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</si>
  <si>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</si>
  <si>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</si>
  <si>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</si>
  <si>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</si>
  <si>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</si>
  <si>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</si>
  <si>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</si>
  <si>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</si>
  <si>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</si>
  <si>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</si>
  <si>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</si>
  <si>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</si>
  <si>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</si>
  <si>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</si>
  <si>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</si>
  <si>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</si>
  <si>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</si>
  <si>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</si>
  <si>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</si>
  <si>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</si>
  <si>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</si>
  <si>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</si>
  <si>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</si>
  <si>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</si>
  <si>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</si>
  <si>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</si>
  <si>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</si>
  <si>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</si>
  <si>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</si>
  <si>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</si>
  <si>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</si>
  <si>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</si>
  <si>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</si>
  <si>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</si>
  <si>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</si>
  <si>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</si>
  <si>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</si>
  <si>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</si>
  <si>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</si>
  <si>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</si>
  <si>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</si>
  <si>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</si>
  <si>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</si>
  <si>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</si>
  <si>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</si>
  <si>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</si>
  <si>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</si>
  <si>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</si>
  <si>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</si>
  <si>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</si>
  <si>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</si>
  <si>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</si>
  <si>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</si>
  <si>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</si>
  <si>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</si>
  <si>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</si>
  <si>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</si>
  <si>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</si>
  <si>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</si>
  <si>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</si>
  <si>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</si>
  <si>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</si>
  <si>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</si>
  <si>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</si>
  <si>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</si>
  <si>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</si>
  <si>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</si>
  <si>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</si>
  <si>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</si>
  <si>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</si>
  <si>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</si>
  <si>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</si>
  <si>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</si>
  <si>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</si>
  <si>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</si>
  <si>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</si>
  <si>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</si>
  <si>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</si>
  <si>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</si>
  <si>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</si>
  <si>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</si>
  <si>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</si>
  <si>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</si>
  <si>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</si>
  <si>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</si>
  <si>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</si>
  <si>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</si>
  <si>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</si>
  <si>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</si>
  <si>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</si>
  <si>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</si>
  <si>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</si>
  <si>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</si>
  <si>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</si>
  <si>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</si>
  <si>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</si>
  <si>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</si>
  <si>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</si>
  <si>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</si>
  <si>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</si>
  <si>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</si>
  <si>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</si>
  <si>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</si>
  <si>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</si>
  <si>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</si>
  <si>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</si>
  <si>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</si>
  <si>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</si>
  <si>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</si>
  <si>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</si>
  <si>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</si>
  <si>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</si>
  <si>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</si>
  <si>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</si>
  <si>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</si>
  <si>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</si>
  <si>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</si>
  <si>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</si>
  <si>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</si>
  <si>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</si>
  <si>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</si>
  <si>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</si>
  <si>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</si>
  <si>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</si>
  <si>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</si>
  <si>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</si>
  <si>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</si>
  <si>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</si>
  <si>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</si>
  <si>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</si>
  <si>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</si>
  <si>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</si>
  <si>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</si>
  <si>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</si>
  <si>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</si>
  <si>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</si>
  <si>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</si>
  <si>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</si>
  <si>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</si>
  <si>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</si>
  <si>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</si>
  <si>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</si>
  <si>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</si>
  <si>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</si>
  <si>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</si>
  <si>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</si>
  <si>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</si>
  <si>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</si>
  <si>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</si>
  <si>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</si>
  <si>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</si>
  <si>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</si>
  <si>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</si>
  <si>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</si>
  <si>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</si>
  <si>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</si>
  <si>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</si>
  <si>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</si>
  <si>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</si>
  <si>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</si>
  <si>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</si>
  <si>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</si>
  <si>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</si>
  <si>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</si>
  <si>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</si>
  <si>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</si>
  <si>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</si>
  <si>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</si>
  <si>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</si>
  <si>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</si>
  <si>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</si>
  <si>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</si>
  <si>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</si>
  <si>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</si>
  <si>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</si>
  <si>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</si>
  <si>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</si>
  <si>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</si>
  <si>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</si>
  <si>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</si>
  <si>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</si>
  <si>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</si>
  <si>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</si>
  <si>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</si>
  <si>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</si>
  <si>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</si>
  <si>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</si>
  <si>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</si>
  <si>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</si>
  <si>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</si>
  <si>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</si>
  <si>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</si>
  <si>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</si>
  <si>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</si>
  <si>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</si>
  <si>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</si>
  <si>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</si>
  <si>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</si>
  <si>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</si>
  <si>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</si>
  <si>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</si>
  <si>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</si>
  <si>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</si>
  <si>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</si>
  <si>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</si>
  <si>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</si>
  <si>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</si>
  <si>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</si>
  <si>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</si>
  <si>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</si>
  <si>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</si>
  <si>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</si>
  <si>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</si>
  <si>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</si>
  <si>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</si>
  <si>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</si>
  <si>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</si>
  <si>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</si>
  <si>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</si>
  <si>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</si>
  <si>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</si>
  <si>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</si>
  <si>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</si>
  <si>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</si>
  <si>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</si>
  <si>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</si>
  <si>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</si>
  <si>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</si>
  <si>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</si>
  <si>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</si>
  <si>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</si>
  <si>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</si>
  <si>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</si>
  <si>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</si>
  <si>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</si>
  <si>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</si>
  <si>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</si>
  <si>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</si>
  <si>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</si>
  <si>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</si>
  <si>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</si>
  <si>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</si>
  <si>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</si>
  <si>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</si>
  <si>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</si>
  <si>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</si>
  <si>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</si>
  <si>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</si>
  <si>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</si>
  <si>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</si>
  <si>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</si>
  <si>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</si>
  <si>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</si>
  <si>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</si>
  <si>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</si>
  <si>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</si>
  <si>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</si>
  <si>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</si>
  <si>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</si>
  <si>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</si>
  <si>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</si>
  <si>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</si>
  <si>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</si>
  <si>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</si>
  <si>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</si>
  <si>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</si>
  <si>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</si>
  <si>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</si>
  <si>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</si>
  <si>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</si>
  <si>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</si>
  <si>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</si>
  <si>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</si>
  <si>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</si>
  <si>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</si>
  <si>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</si>
  <si>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</si>
  <si>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</si>
  <si>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</si>
  <si>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</si>
  <si>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</si>
  <si>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</si>
  <si>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</si>
  <si>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</si>
  <si>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</si>
  <si>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</si>
  <si>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</si>
  <si>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</si>
  <si>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</si>
  <si>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</si>
  <si>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</si>
  <si>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</si>
  <si>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</si>
  <si>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</si>
  <si>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</si>
  <si>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</si>
  <si>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</si>
  <si>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</si>
  <si>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</si>
  <si>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</si>
  <si>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</si>
  <si>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</si>
  <si>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</si>
  <si>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</si>
  <si>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</si>
  <si>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</si>
  <si>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</si>
  <si>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</si>
  <si>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</si>
  <si>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</si>
  <si>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</si>
  <si>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</si>
  <si>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</si>
  <si>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</si>
  <si>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</si>
  <si>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</si>
  <si>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</si>
  <si>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</si>
  <si>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</si>
  <si>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</si>
  <si>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</si>
  <si>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</si>
  <si>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</si>
  <si>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</si>
  <si>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</si>
  <si>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</si>
  <si>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</si>
  <si>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</si>
  <si>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</si>
  <si>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</si>
  <si>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</si>
  <si>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</si>
  <si>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</si>
  <si>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</si>
  <si>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</si>
  <si>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</si>
  <si>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</si>
  <si>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</si>
  <si>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</si>
  <si>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</si>
  <si>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</si>
  <si>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</si>
  <si>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</si>
  <si>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</si>
  <si>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</si>
  <si>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</si>
  <si>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</si>
  <si>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</si>
  <si>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</si>
  <si>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</si>
  <si>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</si>
  <si>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</si>
  <si>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</si>
  <si>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</si>
  <si>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</si>
  <si>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</si>
  <si>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</si>
  <si>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</si>
  <si>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</si>
  <si>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</si>
  <si>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</si>
  <si>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</si>
  <si>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</si>
  <si>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</si>
  <si>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</si>
  <si>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</si>
  <si>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</si>
  <si>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</si>
  <si>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</si>
  <si>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</si>
  <si>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</si>
  <si>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</si>
  <si>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</si>
  <si>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</si>
  <si>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</si>
  <si>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</si>
  <si>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</si>
  <si>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</si>
  <si>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</si>
  <si>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</si>
  <si>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</si>
  <si>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</si>
  <si>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</si>
  <si>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</si>
  <si>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</si>
  <si>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</si>
  <si>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</si>
  <si>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</si>
  <si>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</si>
  <si>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</si>
  <si>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</si>
  <si>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</si>
  <si>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</si>
  <si>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</si>
  <si>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</si>
  <si>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</si>
  <si>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</si>
  <si>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</si>
  <si>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</si>
  <si>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</si>
  <si>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</si>
  <si>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</si>
  <si>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</si>
  <si>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</si>
  <si>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</si>
  <si>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</si>
  <si>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</si>
  <si>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</si>
  <si>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</si>
  <si>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</si>
  <si>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</si>
  <si>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</si>
  <si>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</si>
  <si>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</si>
  <si>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</si>
  <si>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</si>
  <si>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</si>
  <si>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</si>
  <si>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</si>
  <si>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</si>
  <si>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</si>
  <si>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</si>
  <si>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</si>
  <si>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</si>
  <si>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</si>
  <si>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</si>
  <si>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</si>
  <si>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</si>
  <si>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</si>
  <si>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</si>
  <si>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</si>
  <si>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</si>
  <si>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</si>
  <si>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</si>
  <si>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</si>
  <si>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</si>
  <si>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</si>
  <si>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</si>
  <si>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</si>
  <si>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</si>
  <si>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</si>
  <si>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</si>
  <si>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</si>
  <si>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</si>
  <si>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</si>
  <si>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</si>
  <si>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</si>
  <si>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</si>
  <si>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</si>
  <si>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</si>
  <si>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</si>
  <si>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</si>
  <si>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</si>
  <si>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</si>
  <si>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</si>
  <si>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</si>
  <si>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</si>
  <si>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</si>
  <si>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</si>
  <si>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</si>
  <si>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</si>
  <si>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</si>
  <si>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</si>
  <si>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</si>
  <si>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</si>
  <si>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</si>
  <si>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</si>
  <si>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</si>
  <si>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</si>
  <si>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</si>
  <si>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</si>
  <si>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</si>
  <si>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</si>
  <si>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</si>
  <si>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</si>
  <si>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</si>
  <si>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</si>
  <si>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</si>
  <si>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</si>
  <si>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</si>
  <si>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</si>
  <si>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</si>
  <si>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</si>
  <si>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</si>
  <si>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</si>
  <si>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</si>
  <si>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</si>
  <si>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</si>
  <si>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</si>
  <si>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</si>
  <si>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</si>
  <si>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</si>
  <si>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</si>
  <si>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</si>
  <si>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</si>
  <si>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</si>
  <si>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</si>
  <si>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</si>
  <si>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</si>
  <si>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</si>
  <si>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</si>
  <si>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</si>
  <si>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</si>
  <si>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</si>
  <si>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</si>
  <si>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</si>
  <si>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</si>
  <si>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</si>
  <si>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</si>
  <si>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</si>
  <si>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</si>
  <si>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</si>
  <si>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</si>
  <si>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</si>
  <si>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</si>
  <si>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</si>
  <si>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</si>
  <si>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</si>
  <si>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</si>
  <si>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</si>
  <si>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</si>
  <si>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</si>
  <si>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</si>
  <si>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</si>
  <si>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</si>
  <si>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</si>
  <si>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</si>
  <si>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</si>
  <si>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</si>
  <si>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</si>
  <si>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</si>
  <si>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</si>
  <si>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</si>
  <si>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</si>
  <si>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</si>
  <si>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</si>
  <si>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</si>
  <si>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</si>
  <si>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</si>
  <si>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</si>
  <si>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</si>
  <si>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</si>
  <si>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</si>
  <si>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</si>
  <si>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</si>
  <si>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</si>
  <si>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</si>
  <si>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</si>
  <si>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</si>
  <si>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</si>
  <si>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</si>
  <si>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</si>
  <si>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</si>
  <si>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</si>
  <si>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</si>
  <si>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</si>
  <si>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</si>
  <si>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</si>
  <si>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</si>
  <si>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</si>
  <si>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</si>
  <si>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</si>
  <si>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</si>
  <si>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</si>
  <si>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</si>
  <si>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</si>
  <si>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</si>
  <si>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</si>
  <si>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</si>
  <si>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</si>
  <si>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</si>
  <si>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</si>
  <si>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</si>
  <si>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</si>
  <si>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</si>
  <si>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</si>
  <si>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</si>
  <si>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</si>
  <si>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</si>
  <si>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</si>
  <si>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</si>
  <si>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</si>
  <si>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</si>
  <si>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</si>
  <si>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</si>
  <si>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</si>
  <si>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</si>
  <si>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</si>
  <si>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</si>
  <si>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</si>
  <si>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</si>
  <si>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</si>
  <si>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</si>
  <si>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</si>
  <si>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</si>
  <si>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</si>
  <si>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</si>
  <si>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</si>
  <si>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</si>
  <si>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</si>
  <si>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</si>
  <si>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</si>
  <si>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</si>
  <si>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</si>
  <si>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</si>
  <si>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</si>
  <si>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</si>
  <si>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</si>
  <si>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</si>
  <si>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</si>
  <si>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</si>
  <si>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</si>
  <si>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</si>
  <si>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</si>
  <si>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</si>
  <si>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</si>
  <si>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</si>
  <si>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</si>
  <si>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</si>
  <si>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</si>
  <si>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</si>
  <si>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</si>
  <si>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</si>
  <si>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</si>
  <si>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</si>
  <si>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</si>
  <si>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</si>
  <si>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</si>
  <si>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</si>
  <si>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</si>
  <si>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</si>
  <si>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</si>
  <si>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</si>
  <si>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</si>
  <si>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</si>
  <si>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</si>
  <si>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</si>
  <si>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</si>
  <si>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</si>
  <si>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</si>
  <si>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</si>
  <si>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</si>
  <si>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</si>
  <si>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</si>
  <si>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</si>
  <si>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</si>
  <si>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</si>
  <si>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</si>
  <si>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</si>
  <si>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</si>
  <si>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</si>
  <si>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</si>
  <si>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</si>
  <si>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</si>
  <si>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</si>
  <si>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</si>
  <si>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</si>
  <si>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</si>
  <si>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</si>
  <si>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</si>
  <si>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</si>
  <si>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</si>
  <si>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</si>
  <si>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</si>
  <si>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</si>
  <si>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</si>
  <si>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</si>
  <si>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</si>
  <si>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</si>
  <si>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</si>
  <si>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</si>
  <si>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</si>
  <si>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</si>
  <si>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</si>
  <si>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</si>
  <si>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</si>
  <si>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</si>
  <si>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</si>
  <si>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</si>
  <si>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</si>
  <si>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</si>
  <si>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</si>
  <si>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</si>
  <si>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</si>
  <si>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</si>
  <si>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</si>
  <si>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</si>
  <si>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</si>
  <si>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</si>
  <si>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</si>
  <si>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</si>
  <si>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</si>
  <si>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</si>
  <si>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</si>
  <si>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</si>
  <si>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</si>
  <si>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</si>
  <si>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</si>
  <si>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</si>
  <si>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</si>
  <si>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</si>
  <si>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</si>
  <si>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</si>
  <si>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</si>
  <si>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</si>
  <si>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</si>
  <si>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</si>
  <si>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</si>
  <si>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</si>
  <si>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</si>
  <si>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</si>
  <si>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</si>
  <si>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</si>
  <si>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</si>
  <si>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</si>
  <si>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</si>
  <si>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</si>
  <si>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</si>
  <si>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</si>
  <si>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</si>
  <si>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</si>
  <si>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</si>
  <si>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</si>
  <si>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</si>
  <si>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</si>
  <si>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</si>
  <si>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</si>
  <si>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</si>
  <si>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</si>
  <si>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</si>
  <si>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</si>
  <si>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</si>
  <si>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</si>
  <si>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</si>
  <si>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</si>
  <si>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</si>
  <si>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</si>
  <si>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</si>
  <si>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</si>
  <si>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</si>
  <si>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</si>
  <si>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</si>
  <si>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</si>
  <si>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</si>
  <si>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</si>
  <si>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</si>
  <si>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</si>
  <si>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</si>
  <si>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</si>
  <si>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</si>
  <si>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</si>
  <si>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</si>
  <si>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</si>
  <si>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</si>
  <si>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</si>
  <si>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</si>
  <si>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</si>
  <si>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</si>
  <si>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</si>
  <si>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</si>
  <si>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</si>
  <si>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</si>
  <si>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</si>
  <si>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</si>
  <si>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</si>
  <si>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</si>
  <si>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</si>
  <si>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</si>
  <si>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</si>
  <si>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</si>
  <si>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</si>
  <si>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</si>
  <si>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</si>
  <si>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</si>
  <si>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</si>
  <si>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</si>
  <si>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</si>
  <si>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</si>
  <si>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</si>
  <si>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</si>
  <si>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</si>
  <si>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</si>
  <si>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</si>
  <si>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</si>
  <si>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</si>
  <si>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</si>
  <si>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</si>
  <si>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</si>
  <si>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</si>
  <si>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</si>
  <si>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</si>
  <si>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</si>
  <si>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</si>
  <si>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</si>
  <si>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</si>
  <si>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</si>
  <si>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</si>
  <si>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</si>
  <si>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</si>
  <si>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</si>
  <si>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</si>
  <si>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</si>
  <si>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</si>
  <si>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</si>
  <si>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</si>
  <si>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</si>
  <si>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</si>
  <si>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</si>
  <si>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</si>
  <si>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</si>
  <si>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</si>
  <si>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</si>
  <si>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</si>
  <si>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</si>
  <si>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</si>
  <si>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</si>
  <si>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</si>
  <si>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</si>
  <si>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</si>
  <si>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</si>
  <si>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</si>
  <si>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</si>
  <si>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</si>
  <si>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</si>
  <si>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</si>
  <si>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</si>
  <si>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</si>
  <si>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</si>
  <si>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</si>
  <si>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</si>
  <si>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</si>
  <si>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</si>
  <si>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</si>
  <si>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</si>
  <si>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</si>
  <si>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</si>
  <si>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</si>
  <si>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</si>
  <si>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</si>
  <si>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</si>
  <si>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</si>
  <si>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</si>
  <si>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</si>
  <si>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</si>
  <si>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</si>
  <si>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</si>
  <si>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</si>
  <si>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</si>
  <si>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</si>
  <si>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</si>
  <si>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</si>
  <si>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</si>
  <si>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</si>
  <si>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</si>
  <si>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</si>
  <si>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</si>
  <si>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</si>
  <si>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</si>
  <si>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</si>
  <si>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</si>
  <si>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</si>
  <si>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</si>
  <si>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</si>
  <si>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</si>
  <si>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</si>
  <si>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</si>
  <si>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</si>
  <si>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</si>
  <si>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</si>
  <si>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</si>
  <si>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</si>
  <si>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</si>
  <si>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</si>
  <si>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</si>
  <si>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</si>
  <si>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</si>
  <si>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</si>
  <si>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</si>
  <si>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</si>
  <si>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</si>
  <si>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</si>
  <si>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</si>
  <si>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</si>
  <si>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</si>
  <si>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</si>
  <si>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</si>
  <si>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</si>
  <si>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</si>
  <si>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</si>
  <si>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</si>
  <si>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</si>
  <si>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</si>
  <si>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</si>
  <si>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</si>
  <si>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</si>
  <si>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</si>
  <si>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</si>
  <si>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</si>
  <si>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</si>
  <si>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</si>
  <si>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</si>
  <si>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</si>
  <si>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</si>
  <si>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</si>
  <si>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</si>
  <si>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</si>
  <si>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</si>
  <si>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</si>
  <si>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</si>
  <si>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</si>
  <si>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</si>
  <si>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</si>
  <si>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</si>
  <si>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</si>
  <si>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</si>
  <si>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</si>
  <si>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</si>
  <si>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</si>
  <si>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</si>
  <si>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</si>
  <si>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</si>
  <si>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</si>
  <si>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</si>
  <si>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</si>
  <si>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</si>
  <si>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</si>
  <si>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</si>
  <si>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</si>
  <si>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</si>
  <si>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</si>
  <si>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</si>
  <si>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</si>
  <si>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</si>
  <si>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</si>
  <si>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</si>
  <si>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</si>
  <si>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</si>
  <si>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</si>
  <si>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</si>
  <si>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</si>
  <si>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</si>
  <si>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</si>
  <si>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</si>
  <si>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</si>
  <si>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</si>
  <si>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</si>
  <si>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</si>
  <si>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</si>
  <si>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</si>
  <si>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</si>
  <si>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</si>
  <si>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</si>
  <si>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</si>
  <si>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</si>
  <si>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</si>
  <si>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</si>
  <si>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</si>
  <si>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</si>
  <si>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</si>
  <si>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</si>
  <si>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</si>
  <si>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</si>
  <si>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</si>
  <si>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</si>
  <si>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</si>
  <si>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</si>
  <si>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</si>
  <si>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</si>
  <si>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</si>
  <si>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</si>
  <si>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</si>
  <si>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</si>
  <si>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</si>
  <si>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</si>
  <si>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</si>
  <si>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</si>
  <si>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</si>
  <si>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</si>
  <si>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</si>
  <si>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</si>
  <si>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</si>
  <si>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</si>
  <si>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</si>
  <si>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</si>
  <si>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</si>
  <si>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</si>
  <si>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</si>
  <si>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</si>
  <si>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</si>
  <si>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</si>
  <si>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</si>
  <si>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</si>
  <si>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</si>
  <si>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</si>
  <si>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</si>
  <si>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</si>
  <si>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</si>
  <si>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</si>
  <si>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</si>
  <si>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</si>
  <si>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</si>
  <si>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</si>
  <si>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</si>
  <si>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</si>
  <si>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</si>
  <si>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</si>
  <si>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</si>
  <si>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</si>
  <si>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</si>
  <si>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</si>
  <si>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</si>
  <si>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</si>
  <si>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</si>
  <si>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</si>
  <si>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</si>
  <si>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</si>
  <si>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</si>
  <si>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</si>
  <si>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</si>
  <si>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</si>
  <si>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</si>
  <si>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</si>
  <si>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</si>
  <si>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</si>
  <si>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</si>
  <si>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</si>
  <si>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</si>
  <si>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</si>
  <si>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</si>
  <si>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</si>
  <si>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</si>
  <si>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</si>
  <si>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</si>
  <si>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</si>
  <si>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</si>
  <si>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</si>
  <si>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</si>
  <si>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</si>
  <si>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</si>
  <si>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</si>
  <si>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</si>
  <si>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</si>
  <si>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</si>
  <si>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</si>
  <si>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</si>
  <si>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</si>
  <si>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</si>
  <si>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</si>
  <si>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</si>
  <si>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</si>
  <si>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</si>
  <si>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</si>
  <si>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</si>
  <si>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</si>
  <si>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</si>
  <si>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</si>
  <si>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</si>
  <si>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</si>
  <si>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</si>
  <si>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</si>
  <si>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</si>
  <si>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</si>
  <si>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</si>
  <si>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</si>
  <si>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</si>
  <si>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</si>
  <si>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</si>
  <si>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</si>
  <si>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</si>
  <si>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</si>
  <si>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</si>
  <si>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</si>
  <si>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</si>
  <si>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</si>
  <si>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</si>
  <si>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</si>
  <si>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</si>
  <si>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</si>
  <si>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</si>
  <si>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</si>
  <si>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</si>
  <si>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</si>
  <si>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</si>
  <si>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</si>
  <si>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</si>
  <si>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</si>
  <si>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</si>
  <si>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</si>
  <si>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</si>
  <si>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</si>
  <si>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</si>
  <si>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</si>
  <si>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</si>
  <si>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</si>
  <si>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</si>
  <si>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</si>
  <si>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</si>
  <si>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</si>
  <si>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</si>
  <si>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</si>
  <si>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</si>
  <si>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</si>
  <si>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</si>
  <si>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</si>
  <si>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</si>
  <si>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</si>
  <si>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</si>
  <si>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</si>
  <si>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</si>
  <si>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</si>
  <si>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</si>
  <si>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</si>
  <si>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</si>
  <si>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</si>
  <si>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</si>
  <si>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</si>
  <si>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</si>
  <si>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</si>
  <si>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</si>
  <si>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</si>
  <si>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</si>
  <si>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</si>
  <si>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</si>
  <si>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</si>
  <si>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</si>
  <si>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</si>
  <si>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</si>
  <si>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</si>
  <si>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</si>
  <si>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</si>
  <si>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</si>
  <si>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</si>
  <si>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</si>
  <si>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</si>
  <si>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</si>
  <si>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</si>
  <si>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</si>
  <si>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</si>
  <si>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</si>
  <si>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</si>
  <si>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</si>
  <si>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</si>
  <si>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</si>
  <si>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</si>
  <si>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</si>
  <si>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</si>
  <si>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</si>
  <si>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</si>
  <si>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</si>
  <si>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</si>
  <si>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</si>
  <si>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</si>
  <si>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</si>
  <si>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</si>
  <si>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</si>
  <si>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</si>
  <si>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</si>
  <si>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</si>
  <si>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</si>
  <si>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</si>
  <si>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</si>
  <si>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</si>
  <si>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</si>
  <si>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</si>
  <si>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</si>
  <si>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</si>
  <si>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</si>
  <si>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</si>
  <si>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</si>
  <si>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</si>
  <si>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</si>
  <si>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</si>
  <si>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</si>
  <si>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</si>
  <si>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</si>
  <si>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</si>
  <si>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</si>
  <si>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</si>
  <si>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</si>
  <si>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</si>
  <si>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</si>
  <si>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</si>
  <si>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</si>
  <si>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</si>
  <si>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</si>
  <si>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</si>
  <si>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</si>
  <si>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</si>
  <si>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</si>
  <si>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</si>
  <si>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</si>
  <si>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</si>
  <si>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</si>
  <si>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</si>
  <si>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</si>
  <si>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</si>
  <si>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</si>
  <si>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</si>
  <si>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</si>
  <si>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</si>
  <si>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</si>
  <si>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</si>
  <si>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</si>
  <si>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</si>
  <si>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</si>
  <si>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</si>
  <si>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</si>
  <si>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</si>
  <si>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</si>
  <si>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</si>
  <si>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</si>
  <si>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</si>
  <si>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</si>
  <si>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</si>
  <si>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</si>
  <si>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</si>
  <si>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</si>
  <si>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</si>
  <si>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</si>
  <si>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</si>
  <si>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</si>
  <si>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</si>
  <si>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</si>
  <si>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</si>
  <si>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</si>
  <si>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</si>
  <si>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</si>
  <si>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</si>
  <si>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</si>
  <si>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</si>
  <si>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</si>
  <si>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</si>
  <si>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</si>
  <si>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</si>
  <si>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</si>
  <si>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</si>
  <si>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</si>
  <si>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</si>
  <si>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</si>
  <si>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</si>
  <si>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</si>
  <si>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</si>
  <si>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</si>
  <si>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</si>
  <si>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</si>
  <si>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</si>
  <si>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</si>
  <si>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</si>
  <si>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</si>
  <si>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</si>
  <si>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</si>
  <si>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</si>
  <si>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</si>
  <si>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</si>
  <si>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</si>
  <si>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</si>
  <si>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</si>
  <si>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</si>
  <si>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</si>
  <si>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</si>
  <si>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</si>
  <si>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</si>
  <si>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</si>
  <si>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</si>
  <si>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</si>
  <si>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</si>
  <si>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</si>
  <si>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</si>
  <si>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</si>
  <si>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</si>
  <si>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</si>
  <si>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</si>
  <si>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</si>
  <si>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</si>
  <si>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</si>
  <si>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</si>
  <si>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</si>
  <si>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</si>
  <si>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</si>
  <si>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</si>
  <si>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</si>
  <si>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</si>
  <si>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</si>
  <si>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</si>
  <si>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</si>
  <si>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</si>
  <si>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</si>
  <si>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</si>
  <si>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</si>
  <si>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</si>
  <si>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</si>
  <si>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</si>
  <si>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</si>
  <si>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</si>
  <si>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</si>
  <si>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</si>
  <si>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</si>
  <si>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</si>
  <si>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</si>
  <si>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</si>
  <si>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</si>
  <si>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</si>
  <si>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</si>
  <si>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</si>
  <si>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</si>
  <si>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</si>
  <si>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</si>
  <si>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</si>
  <si>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</si>
  <si>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</si>
  <si>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</si>
  <si>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</si>
  <si>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</si>
  <si>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</si>
  <si>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</si>
  <si>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</si>
  <si>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</si>
  <si>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</si>
  <si>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</si>
  <si>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</si>
  <si>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</si>
  <si>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</si>
  <si>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</si>
  <si>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</si>
  <si>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</si>
  <si>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</si>
  <si>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</si>
  <si>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</si>
  <si>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</si>
  <si>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</si>
  <si>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</si>
  <si>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</si>
  <si>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</si>
  <si>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</si>
  <si>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</si>
  <si>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</si>
  <si>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</si>
  <si>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</si>
  <si>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</si>
  <si>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</si>
  <si>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</si>
  <si>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</si>
  <si>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</si>
  <si>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</si>
  <si>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</si>
  <si>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</si>
  <si>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</si>
  <si>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</si>
  <si>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</si>
  <si>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</si>
  <si>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</si>
  <si>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</si>
  <si>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</si>
  <si>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</si>
  <si>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</si>
  <si>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</si>
  <si>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</si>
  <si>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</si>
  <si>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</si>
  <si>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</si>
  <si>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</si>
  <si>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</si>
  <si>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</si>
  <si>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</si>
  <si>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</si>
  <si>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</si>
  <si>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</si>
  <si>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</si>
  <si>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</si>
  <si>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</si>
  <si>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</si>
  <si>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</si>
  <si>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</si>
  <si>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</si>
  <si>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</si>
  <si>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</si>
  <si>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</si>
  <si>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</si>
  <si>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</si>
  <si>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</si>
  <si>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</si>
  <si>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</si>
  <si>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</si>
  <si>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</si>
  <si>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</si>
  <si>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</si>
  <si>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</si>
  <si>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</si>
  <si>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</si>
  <si>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</si>
  <si>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</si>
  <si>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</si>
  <si>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</si>
  <si>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</si>
  <si>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</si>
  <si>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</si>
  <si>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</si>
  <si>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</si>
  <si>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</si>
  <si>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</si>
  <si>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</si>
  <si>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</si>
  <si>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</si>
  <si>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</si>
  <si>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</si>
  <si>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</si>
  <si>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</si>
  <si>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</si>
  <si>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</si>
  <si>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</si>
  <si>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</si>
  <si>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</si>
  <si>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</si>
  <si>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</si>
  <si>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</si>
  <si>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</si>
  <si>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</si>
  <si>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</si>
  <si>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</si>
  <si>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</si>
  <si>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</si>
  <si>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</si>
  <si>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</si>
  <si>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</si>
  <si>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</si>
  <si>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</si>
  <si>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</si>
  <si>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</si>
  <si>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</si>
  <si>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</si>
  <si>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</si>
  <si>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</si>
  <si>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</si>
  <si>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</si>
  <si>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</si>
  <si>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</si>
  <si>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</si>
  <si>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</si>
  <si>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</si>
  <si>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</si>
  <si>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</si>
  <si>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</si>
  <si>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</si>
  <si>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</si>
  <si>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</si>
  <si>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</si>
  <si>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</si>
  <si>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</si>
  <si>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</si>
  <si>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</si>
  <si>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</si>
  <si>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</si>
  <si>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</si>
  <si>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</si>
  <si>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</si>
  <si>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</si>
  <si>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</si>
  <si>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</si>
  <si>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</si>
  <si>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</si>
  <si>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</si>
  <si>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</si>
  <si>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</si>
  <si>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</si>
  <si>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</si>
  <si>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</si>
  <si>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</si>
  <si>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</si>
  <si>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</si>
  <si>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</si>
  <si>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</si>
  <si>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</si>
  <si>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</si>
  <si>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</si>
  <si>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</si>
  <si>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</si>
  <si>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</si>
  <si>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</si>
  <si>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</si>
  <si>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</si>
  <si>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</si>
  <si>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</si>
  <si>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</si>
  <si>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</si>
  <si>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</si>
  <si>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</si>
  <si>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</si>
  <si>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</si>
  <si>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</si>
  <si>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</si>
  <si>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</si>
  <si>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</si>
  <si>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</si>
  <si>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</si>
  <si>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</si>
  <si>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</si>
  <si>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</si>
  <si>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</si>
  <si>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</si>
  <si>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</si>
  <si>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</si>
  <si>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</si>
  <si>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</si>
  <si>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</si>
  <si>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</si>
  <si>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</si>
  <si>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</si>
  <si>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</si>
  <si>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</si>
  <si>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</si>
  <si>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</si>
  <si>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</si>
  <si>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</si>
  <si>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</si>
  <si>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</si>
  <si>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</si>
  <si>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</si>
  <si>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</si>
  <si>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</si>
  <si>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</si>
  <si>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</si>
  <si>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</si>
  <si>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</si>
  <si>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</si>
  <si>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</si>
  <si>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</si>
  <si>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</si>
  <si>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</si>
  <si>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</si>
  <si>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</si>
  <si>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</si>
  <si>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</si>
  <si>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</si>
  <si>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</si>
  <si>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</si>
  <si>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</si>
  <si>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</si>
  <si>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</si>
  <si>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</si>
  <si>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</si>
  <si>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</si>
  <si>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</si>
  <si>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</si>
  <si>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</si>
  <si>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</si>
  <si>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</si>
  <si>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</si>
  <si>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</si>
  <si>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</si>
  <si>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</si>
  <si>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</si>
  <si>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</si>
  <si>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</si>
  <si>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</si>
  <si>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</si>
  <si>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</si>
  <si>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</si>
  <si>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</si>
  <si>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</si>
  <si>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</si>
  <si>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</si>
  <si>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</si>
  <si>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</si>
  <si>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</si>
  <si>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</si>
  <si>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</si>
  <si>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</si>
  <si>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</si>
  <si>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</si>
  <si>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</si>
  <si>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</si>
  <si>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</si>
  <si>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</si>
  <si>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</si>
  <si>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</si>
  <si>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</si>
  <si>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</si>
  <si>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</si>
  <si>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</si>
  <si>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</si>
  <si>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</si>
  <si>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</si>
  <si>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</si>
  <si>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</si>
  <si>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</si>
  <si>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</si>
  <si>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</si>
  <si>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</si>
  <si>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</si>
  <si>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</si>
  <si>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</si>
  <si>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</si>
  <si>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</si>
  <si>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</si>
  <si>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</si>
  <si>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</si>
  <si>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</si>
  <si>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</si>
  <si>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</si>
  <si>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</si>
  <si>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</si>
  <si>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</si>
  <si>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</si>
  <si>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</si>
  <si>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</si>
  <si>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</si>
  <si>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</si>
  <si>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</si>
  <si>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</si>
  <si>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</si>
  <si>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</si>
  <si>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</si>
  <si>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</si>
  <si>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</si>
  <si>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</si>
  <si>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</si>
  <si>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</si>
  <si>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</si>
  <si>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</si>
  <si>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</si>
  <si>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</si>
  <si>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</si>
  <si>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</si>
  <si>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</si>
  <si>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</si>
  <si>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</si>
  <si>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</si>
  <si>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</si>
  <si>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</si>
  <si>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</si>
  <si>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</si>
  <si>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</si>
  <si>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</si>
  <si>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</si>
  <si>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</si>
  <si>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</si>
  <si>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</si>
  <si>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</si>
  <si>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</si>
  <si>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</si>
  <si>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</si>
  <si>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</si>
  <si>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</si>
  <si>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</si>
  <si>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</si>
  <si>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</si>
  <si>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</si>
  <si>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</si>
  <si>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</si>
  <si>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</si>
  <si>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</si>
  <si>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</si>
  <si>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</si>
  <si>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</si>
  <si>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</si>
  <si>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</si>
  <si>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</si>
  <si>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</si>
  <si>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</si>
  <si>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</si>
  <si>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</si>
  <si>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</si>
  <si>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</si>
  <si>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</si>
  <si>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</si>
  <si>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</si>
  <si>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</si>
  <si>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</si>
  <si>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</si>
  <si>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</si>
  <si>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</si>
  <si>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</si>
  <si>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</si>
  <si>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</si>
  <si>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</si>
  <si>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</si>
  <si>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</si>
  <si>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</si>
  <si>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</si>
  <si>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</si>
  <si>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</si>
  <si>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</si>
  <si>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</si>
  <si>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</si>
  <si>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</si>
  <si>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</si>
  <si>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</si>
  <si>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</si>
  <si>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</si>
  <si>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</si>
  <si>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</si>
  <si>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</si>
  <si>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</si>
  <si>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</si>
  <si>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</si>
  <si>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</si>
  <si>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</si>
  <si>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</si>
  <si>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</si>
  <si>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</si>
  <si>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</si>
  <si>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</si>
  <si>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</si>
  <si>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</si>
  <si>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</si>
  <si>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</si>
  <si>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</si>
  <si>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</si>
  <si>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</si>
  <si>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</si>
  <si>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</si>
  <si>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</si>
  <si>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</si>
  <si>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</si>
  <si>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</si>
  <si>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</si>
  <si>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</si>
  <si>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</si>
  <si>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</si>
  <si>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</si>
  <si>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</si>
  <si>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</si>
  <si>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</si>
  <si>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</si>
  <si>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</si>
  <si>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</si>
  <si>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</si>
  <si>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</si>
  <si>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</si>
  <si>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</si>
  <si>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</si>
  <si>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</si>
  <si>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</si>
  <si>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</si>
  <si>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</si>
  <si>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</si>
  <si>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</si>
  <si>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</si>
  <si>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</si>
  <si>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</si>
  <si>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</si>
  <si>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</si>
  <si>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</si>
  <si>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</si>
  <si>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</si>
  <si>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</si>
  <si>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</si>
  <si>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</si>
  <si>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</si>
  <si>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</si>
  <si>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</si>
  <si>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</si>
  <si>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</si>
  <si>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</si>
  <si>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</si>
  <si>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</si>
  <si>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</si>
  <si>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</si>
  <si>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</si>
  <si>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</si>
  <si>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</si>
  <si>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</si>
  <si>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</si>
  <si>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</si>
  <si>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</si>
  <si>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</si>
  <si>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</si>
  <si>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</si>
  <si>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</si>
  <si>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</si>
  <si>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</si>
  <si>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</si>
  <si>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</si>
  <si>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</si>
  <si>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</si>
  <si>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</si>
  <si>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</si>
  <si>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</si>
  <si>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</si>
  <si>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</si>
  <si>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</si>
  <si>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</si>
  <si>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</si>
  <si>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</si>
  <si>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</si>
  <si>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</si>
  <si>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</si>
  <si>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</si>
  <si>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</si>
  <si>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</si>
  <si>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</si>
  <si>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</si>
  <si>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</si>
  <si>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</si>
  <si>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</si>
  <si>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</si>
  <si>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</si>
  <si>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</si>
  <si>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</si>
  <si>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</si>
  <si>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</si>
  <si>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</si>
  <si>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</si>
  <si>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</si>
  <si>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</si>
  <si>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</si>
  <si>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</si>
  <si>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</si>
  <si>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</si>
  <si>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</si>
  <si>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</si>
  <si>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</si>
  <si>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</si>
  <si>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</si>
  <si>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</si>
  <si>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</si>
  <si>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</si>
  <si>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</si>
  <si>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</si>
  <si>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</si>
  <si>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</si>
  <si>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</si>
  <si>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</si>
  <si>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</si>
  <si>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</si>
  <si>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</si>
  <si>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</si>
  <si>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</si>
  <si>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</si>
  <si>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</si>
  <si>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</si>
  <si>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</si>
  <si>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</si>
  <si>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</si>
  <si>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</si>
  <si>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</si>
  <si>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</si>
  <si>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</si>
  <si>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</si>
  <si>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</si>
  <si>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</si>
  <si>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</si>
  <si>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</si>
  <si>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</si>
  <si>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</si>
  <si>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</si>
  <si>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</si>
  <si>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</si>
  <si>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</si>
  <si>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</si>
  <si>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</si>
  <si>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</si>
  <si>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</si>
  <si>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</si>
  <si>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</si>
  <si>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</si>
  <si>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</si>
  <si>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</si>
  <si>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</si>
  <si>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</si>
  <si>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</si>
  <si>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</si>
  <si>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</si>
  <si>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</si>
  <si>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</si>
  <si>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</si>
  <si>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</si>
  <si>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</si>
  <si>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</si>
  <si>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</si>
  <si>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</si>
  <si>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</si>
  <si>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</si>
  <si>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</si>
  <si>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</si>
  <si>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</si>
  <si>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</si>
  <si>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</si>
  <si>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</si>
  <si>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</si>
  <si>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</si>
  <si>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</si>
  <si>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</si>
  <si>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</si>
  <si>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</si>
  <si>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</si>
  <si>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</si>
  <si>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</si>
  <si>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</si>
  <si>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</si>
  <si>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</si>
  <si>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</si>
  <si>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</si>
  <si>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</si>
  <si>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</si>
  <si>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</si>
  <si>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</si>
  <si>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</si>
  <si>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</si>
  <si>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</si>
  <si>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</si>
  <si>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</si>
  <si>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</si>
  <si>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</si>
  <si>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</si>
  <si>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</si>
  <si>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</si>
  <si>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</si>
  <si>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</si>
  <si>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</si>
  <si>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</si>
  <si>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</si>
  <si>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</si>
  <si>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</si>
  <si>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</si>
  <si>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</si>
  <si>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</si>
  <si>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</si>
  <si>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</si>
  <si>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</si>
  <si>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</si>
  <si>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</si>
  <si>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</si>
  <si>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</si>
  <si>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</si>
  <si>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</si>
  <si>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</si>
  <si>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</si>
  <si>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</si>
  <si>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</si>
  <si>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</si>
  <si>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</si>
  <si>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</si>
  <si>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</si>
  <si>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</si>
  <si>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</si>
  <si>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</si>
  <si>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</si>
  <si>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</si>
  <si>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</si>
  <si>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</si>
  <si>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</si>
  <si>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</si>
  <si>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</si>
  <si>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</si>
  <si>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</si>
  <si>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</si>
  <si>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</si>
  <si>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</si>
  <si>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</si>
  <si>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</si>
  <si>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</si>
  <si>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</si>
  <si>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</si>
  <si>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</si>
  <si>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</si>
  <si>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</si>
  <si>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</si>
  <si>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</si>
  <si>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</si>
  <si>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</si>
  <si>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</si>
  <si>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</si>
  <si>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</si>
  <si>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</si>
  <si>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</si>
  <si>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</si>
  <si>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</si>
  <si>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</si>
  <si>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</si>
  <si>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</si>
  <si>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</si>
  <si>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</si>
  <si>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</si>
  <si>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</si>
  <si>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</si>
  <si>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</si>
  <si>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</si>
  <si>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</si>
  <si>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</si>
  <si>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</si>
  <si>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</si>
  <si>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</si>
  <si>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</si>
  <si>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</si>
  <si>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</si>
  <si>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</si>
  <si>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</si>
  <si>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</si>
  <si>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</si>
  <si>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</si>
  <si>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</si>
  <si>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</si>
  <si>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</si>
  <si>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</si>
  <si>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</si>
  <si>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</si>
  <si>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</si>
  <si>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</si>
  <si>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</si>
  <si>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</si>
  <si>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</si>
  <si>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</si>
  <si>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</si>
  <si>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</si>
  <si>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</si>
  <si>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</si>
  <si>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</si>
  <si>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</si>
  <si>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</si>
  <si>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</si>
  <si>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</si>
  <si>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</si>
  <si>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</si>
  <si>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</si>
  <si>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</si>
  <si>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</si>
  <si>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</si>
  <si>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</si>
  <si>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</si>
  <si>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</si>
  <si>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</si>
  <si>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</si>
  <si>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</si>
  <si>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</si>
  <si>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</si>
  <si>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</si>
  <si>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</si>
  <si>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</si>
  <si>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</si>
  <si>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</si>
  <si>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</si>
  <si>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</si>
  <si>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</si>
  <si>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</si>
  <si>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</si>
  <si>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</si>
  <si>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</si>
  <si>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</si>
  <si>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</si>
  <si>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</si>
  <si>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</si>
  <si>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</si>
  <si>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</si>
  <si>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</si>
  <si>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</si>
  <si>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</si>
  <si>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</si>
  <si>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</si>
  <si>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</si>
  <si>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</si>
  <si>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</si>
  <si>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</si>
  <si>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</si>
  <si>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</si>
  <si>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</si>
  <si>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</si>
  <si>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</si>
  <si>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</si>
  <si>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</si>
  <si>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</si>
  <si>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</si>
  <si>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</si>
  <si>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</si>
  <si>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</si>
  <si>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</si>
  <si>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</si>
  <si>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</si>
  <si>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</si>
  <si>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</si>
  <si>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</si>
  <si>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</si>
  <si>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</si>
  <si>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</si>
  <si>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</si>
  <si>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</si>
  <si>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</si>
  <si>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</si>
  <si>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</si>
  <si>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</si>
  <si>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</si>
  <si>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</si>
  <si>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</si>
  <si>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</si>
  <si>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</si>
  <si>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</si>
  <si>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</si>
  <si>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</si>
  <si>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</si>
  <si>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</si>
  <si>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</si>
  <si>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</si>
  <si>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</si>
  <si>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</si>
  <si>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</si>
  <si>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</si>
  <si>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</si>
  <si>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</si>
  <si>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</si>
  <si>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</si>
  <si>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</si>
  <si>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</si>
  <si>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</si>
  <si>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</si>
  <si>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</si>
  <si>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</si>
  <si>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</si>
  <si>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</si>
  <si>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</si>
  <si>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</si>
  <si>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</si>
  <si>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</si>
  <si>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</si>
  <si>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</si>
  <si>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</si>
  <si>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</si>
  <si>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</si>
  <si>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</si>
  <si>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</si>
  <si>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</si>
  <si>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</si>
  <si>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</si>
  <si>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</si>
  <si>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</si>
  <si>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</si>
  <si>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</si>
  <si>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</si>
  <si>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</si>
  <si>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</si>
  <si>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</si>
  <si>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</si>
  <si>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</si>
  <si>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</si>
  <si>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</si>
  <si>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</si>
  <si>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</si>
  <si>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</si>
  <si>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</si>
  <si>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</si>
  <si>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</si>
  <si>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</si>
  <si>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</si>
  <si>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</si>
  <si>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</si>
  <si>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</si>
  <si>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</si>
  <si>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</si>
  <si>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</si>
  <si>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</si>
  <si>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</si>
  <si>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</si>
  <si>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</si>
  <si>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</si>
  <si>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</si>
  <si>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</si>
  <si>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</si>
  <si>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</si>
  <si>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</si>
  <si>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</si>
  <si>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</si>
  <si>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</si>
  <si>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</si>
  <si>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</si>
  <si>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</si>
  <si>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</si>
  <si>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</si>
  <si>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</si>
  <si>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</si>
  <si>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</si>
  <si>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</si>
  <si>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</si>
  <si>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</si>
  <si>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</si>
  <si>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</si>
  <si>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</si>
  <si>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</si>
  <si>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</si>
  <si>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</si>
  <si>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</si>
  <si>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</si>
  <si>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</si>
  <si>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</si>
  <si>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</si>
  <si>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</si>
  <si>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</si>
  <si>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</si>
  <si>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</si>
  <si>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</si>
  <si>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</si>
  <si>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</si>
  <si>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</si>
  <si>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</si>
  <si>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</si>
  <si>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</si>
  <si>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</si>
  <si>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</si>
  <si>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</si>
  <si>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</si>
  <si>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</si>
  <si>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</si>
  <si>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</si>
  <si>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</si>
  <si>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</si>
  <si>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</si>
  <si>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</si>
  <si>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</si>
  <si>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</si>
  <si>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</si>
  <si>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</si>
  <si>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</si>
  <si>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</si>
  <si>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</si>
  <si>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</si>
  <si>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</si>
  <si>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</si>
  <si>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</si>
  <si>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</si>
  <si>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</si>
  <si>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</si>
  <si>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</si>
  <si>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</si>
  <si>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</si>
  <si>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</si>
  <si>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</si>
  <si>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</si>
  <si>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</si>
  <si>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</si>
  <si>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</si>
  <si>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</si>
  <si>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</si>
  <si>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</si>
  <si>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</si>
  <si>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</si>
  <si>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</si>
  <si>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</si>
  <si>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</si>
  <si>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</si>
  <si>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</si>
  <si>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</si>
  <si>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</si>
  <si>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</si>
  <si>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</si>
  <si>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</si>
  <si>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</si>
  <si>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</si>
  <si>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</si>
  <si>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</si>
  <si>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</si>
  <si>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</si>
  <si>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</si>
  <si>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</si>
  <si>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</si>
  <si>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</si>
  <si>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</si>
  <si>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</si>
  <si>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</si>
  <si>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</si>
  <si>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</si>
  <si>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</si>
  <si>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</si>
  <si>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</si>
  <si>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</si>
  <si>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</si>
  <si>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</si>
  <si>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</si>
  <si>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</si>
  <si>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</si>
  <si>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</si>
  <si>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</si>
  <si>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</si>
  <si>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</si>
  <si>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</si>
  <si>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</si>
  <si>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</si>
  <si>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</si>
  <si>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</si>
  <si>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</si>
  <si>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</si>
  <si>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</si>
  <si>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</si>
  <si>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</si>
  <si>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</si>
  <si>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</si>
  <si>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</si>
  <si>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</si>
  <si>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</si>
  <si>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</si>
  <si>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</si>
  <si>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</si>
  <si>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</si>
  <si>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</si>
  <si>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</si>
  <si>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</si>
  <si>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</si>
  <si>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</si>
  <si>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</si>
  <si>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</si>
  <si>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</si>
  <si>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</si>
  <si>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</si>
  <si>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</si>
  <si>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</si>
  <si>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</si>
  <si>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</si>
  <si>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</si>
  <si>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</si>
  <si>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</si>
  <si>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</si>
  <si>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</si>
  <si>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</si>
  <si>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</si>
  <si>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</si>
  <si>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</si>
  <si>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</si>
  <si>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</si>
  <si>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</si>
  <si>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</si>
  <si>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</si>
  <si>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</si>
  <si>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</si>
  <si>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</si>
  <si>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</si>
  <si>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</si>
  <si>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</si>
  <si>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</si>
  <si>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</si>
  <si>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</si>
  <si>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</si>
  <si>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</si>
  <si>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</si>
  <si>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</si>
  <si>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</si>
  <si>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</si>
  <si>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</si>
  <si>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</si>
  <si>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</si>
  <si>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</si>
  <si>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</si>
  <si>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</si>
  <si>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</si>
  <si>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</si>
  <si>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</si>
  <si>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</si>
  <si>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</si>
  <si>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</si>
  <si>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</si>
  <si>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</si>
  <si>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</si>
  <si>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</si>
  <si>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</si>
  <si>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</si>
  <si>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</si>
  <si>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</si>
  <si>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</si>
  <si>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</si>
  <si>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</si>
  <si>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</si>
  <si>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</si>
  <si>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</si>
  <si>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</si>
  <si>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</si>
  <si>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</si>
  <si>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</si>
  <si>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</si>
  <si>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</si>
  <si>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</si>
  <si>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</si>
  <si>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</si>
  <si>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</si>
  <si>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</si>
  <si>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</si>
  <si>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</si>
  <si>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</si>
  <si>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</si>
  <si>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</si>
  <si>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</si>
  <si>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</si>
  <si>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</si>
  <si>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</si>
  <si>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</si>
  <si>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</si>
  <si>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</si>
  <si>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</si>
  <si>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</si>
  <si>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</si>
  <si>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</si>
  <si>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</si>
  <si>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</si>
  <si>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</si>
  <si>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</si>
  <si>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</si>
  <si>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</si>
  <si>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</si>
  <si>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</si>
  <si>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</si>
  <si>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</si>
  <si>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</si>
  <si>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</si>
  <si>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</si>
  <si>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</si>
  <si>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</si>
  <si>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</si>
  <si>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</si>
  <si>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</si>
  <si>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</si>
  <si>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</si>
  <si>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</si>
  <si>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</si>
  <si>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</si>
  <si>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</si>
  <si>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</si>
  <si>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</si>
  <si>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</si>
  <si>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</si>
  <si>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</si>
  <si>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</si>
  <si>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</si>
  <si>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</si>
  <si>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</si>
  <si>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</si>
  <si>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</si>
  <si>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</si>
  <si>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</si>
  <si>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</si>
  <si>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</si>
  <si>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</si>
  <si>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</si>
  <si>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</si>
  <si>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</si>
  <si>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</si>
  <si>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</si>
  <si>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</si>
  <si>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</si>
  <si>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</si>
  <si>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</si>
  <si>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</si>
  <si>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</si>
  <si>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</si>
  <si>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</si>
  <si>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</si>
  <si>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</si>
  <si>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</si>
  <si>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</si>
  <si>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</si>
  <si>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</si>
  <si>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</si>
  <si>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</si>
  <si>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</si>
  <si>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</si>
  <si>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</si>
  <si>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</si>
  <si>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</si>
  <si>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</si>
  <si>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</si>
  <si>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</si>
  <si>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</si>
  <si>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</si>
  <si>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</si>
  <si>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</si>
  <si>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</si>
  <si>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</si>
  <si>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</si>
  <si>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</si>
  <si>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</si>
  <si>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</si>
  <si>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</si>
  <si>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</si>
  <si>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</si>
  <si>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</si>
  <si>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</si>
  <si>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</si>
  <si>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</si>
  <si>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</si>
  <si>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</si>
  <si>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</si>
  <si>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</si>
  <si>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</si>
  <si>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</si>
  <si>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</si>
  <si>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</si>
  <si>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</si>
  <si>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</si>
  <si>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</si>
  <si>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</si>
  <si>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</si>
  <si>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</si>
  <si>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</si>
  <si>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</si>
  <si>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</si>
  <si>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</si>
  <si>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</si>
  <si>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</si>
  <si>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</si>
  <si>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</si>
  <si>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</si>
  <si>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</si>
  <si>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</si>
  <si>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</si>
  <si>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</si>
  <si>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</si>
  <si>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</si>
  <si>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</si>
  <si>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</si>
  <si>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</si>
  <si>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</si>
  <si>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</si>
  <si>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</si>
  <si>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</si>
  <si>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</si>
  <si>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</si>
  <si>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</si>
  <si>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</si>
  <si>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</si>
  <si>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</si>
  <si>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</si>
  <si>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</si>
  <si>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</si>
  <si>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</si>
  <si>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</si>
  <si>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</si>
  <si>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</si>
  <si>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</si>
  <si>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</si>
  <si>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</si>
  <si>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</si>
  <si>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</si>
  <si>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</si>
  <si>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</si>
  <si>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</si>
  <si>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</si>
  <si>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</si>
  <si>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</si>
  <si>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</si>
  <si>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</si>
  <si>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</si>
  <si>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</si>
  <si>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</si>
  <si>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</si>
  <si>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</si>
  <si>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</si>
  <si>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</si>
  <si>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</si>
  <si>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</si>
  <si>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</si>
  <si>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</si>
  <si>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</si>
  <si>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</si>
  <si>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</si>
  <si>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</si>
  <si>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</si>
  <si>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</si>
  <si>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</si>
  <si>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</si>
  <si>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</si>
  <si>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</si>
  <si>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</si>
  <si>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</si>
  <si>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</si>
  <si>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</si>
  <si>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</si>
  <si>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</si>
  <si>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</si>
  <si>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</si>
  <si>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</si>
  <si>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</si>
  <si>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</si>
  <si>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</si>
  <si>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</si>
  <si>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</si>
  <si>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</si>
  <si>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</si>
  <si>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</si>
  <si>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</si>
  <si>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</si>
  <si>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</si>
  <si>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</si>
  <si>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</si>
  <si>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</si>
  <si>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</si>
  <si>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</si>
  <si>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</si>
  <si>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</si>
  <si>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</si>
  <si>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</si>
  <si>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</si>
  <si>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</si>
  <si>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</si>
  <si>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</si>
  <si>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</si>
  <si>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</si>
  <si>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</si>
  <si>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</si>
  <si>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</si>
  <si>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</si>
  <si>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</si>
  <si>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</si>
  <si>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</si>
  <si>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</si>
  <si>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</si>
  <si>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</si>
  <si>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</si>
  <si>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</si>
  <si>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</si>
  <si>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</si>
  <si>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</si>
  <si>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</si>
  <si>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</si>
  <si>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</si>
  <si>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</si>
  <si>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</si>
  <si>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</si>
  <si>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</si>
  <si>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</si>
  <si>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</si>
  <si>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</si>
  <si>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</si>
  <si>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</si>
  <si>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</si>
  <si>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</si>
  <si>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</si>
  <si>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</si>
  <si>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</si>
  <si>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</si>
  <si>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</si>
  <si>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</si>
  <si>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</si>
  <si>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</si>
  <si>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</si>
  <si>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</si>
  <si>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</si>
  <si>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</si>
  <si>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</si>
  <si>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</si>
  <si>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</si>
  <si>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</si>
  <si>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</si>
  <si>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</si>
  <si>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</si>
  <si>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</si>
  <si>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</si>
  <si>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</si>
  <si>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</si>
  <si>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</si>
  <si>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</si>
  <si>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</si>
  <si>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</si>
  <si>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</si>
  <si>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</si>
  <si>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</si>
  <si>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</si>
  <si>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</si>
  <si>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</si>
  <si>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</si>
  <si>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</si>
  <si>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</si>
  <si>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</si>
  <si>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</si>
  <si>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</si>
  <si>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</si>
  <si>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</si>
  <si>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</si>
  <si>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</si>
  <si>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</si>
  <si>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</si>
  <si>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</si>
  <si>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</si>
  <si>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</si>
  <si>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</si>
  <si>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</si>
  <si>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</si>
  <si>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</si>
  <si>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</si>
  <si>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</si>
  <si>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</si>
  <si>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</si>
  <si>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</si>
  <si>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</si>
  <si>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</si>
  <si>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</si>
  <si>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</si>
  <si>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</si>
  <si>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</si>
  <si>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</si>
  <si>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</si>
  <si>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</si>
  <si>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</si>
  <si>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</si>
  <si>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</si>
  <si>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</si>
  <si>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</si>
  <si>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</si>
  <si>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</si>
  <si>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</si>
  <si>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</si>
  <si>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</si>
  <si>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</si>
  <si>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</si>
  <si>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</si>
  <si>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</si>
  <si>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</si>
  <si>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</si>
  <si>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</si>
  <si>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</si>
  <si>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</si>
  <si>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</si>
  <si>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</si>
  <si>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</si>
  <si>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</si>
  <si>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</si>
  <si>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</si>
  <si>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</si>
  <si>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</si>
  <si>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</si>
  <si>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</si>
  <si>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</si>
  <si>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</si>
  <si>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</si>
  <si>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</si>
  <si>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</si>
  <si>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</si>
  <si>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</si>
  <si>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</si>
  <si>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</si>
  <si>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</si>
  <si>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</si>
  <si>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</si>
  <si>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</si>
  <si>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</si>
  <si>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</si>
  <si>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</si>
  <si>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</si>
  <si>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</si>
  <si>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</si>
  <si>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</si>
  <si>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</si>
  <si>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</si>
  <si>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</si>
  <si>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</si>
  <si>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</si>
  <si>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</si>
  <si>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</si>
  <si>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</si>
  <si>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</si>
  <si>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</si>
  <si>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</si>
  <si>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</si>
  <si>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</si>
  <si>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</si>
  <si>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</si>
  <si>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</si>
  <si>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</si>
  <si>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</si>
  <si>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</si>
  <si>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</si>
  <si>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</si>
  <si>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</si>
  <si>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</si>
  <si>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</si>
  <si>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</si>
  <si>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</si>
  <si>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</si>
  <si>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</si>
  <si>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</si>
  <si>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</si>
  <si>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</si>
  <si>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</si>
  <si>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</si>
  <si>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</si>
  <si>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</si>
  <si>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</si>
  <si>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</si>
  <si>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</si>
  <si>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</si>
  <si>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</si>
  <si>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</si>
  <si>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</si>
  <si>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</si>
  <si>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</si>
  <si>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</si>
  <si>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</si>
  <si>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</si>
  <si>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</si>
  <si>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</si>
  <si>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</si>
  <si>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</si>
  <si>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</si>
  <si>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</si>
  <si>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</si>
  <si>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</si>
  <si>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</si>
  <si>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</si>
  <si>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</si>
  <si>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</si>
  <si>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</si>
  <si>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</si>
  <si>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</si>
  <si>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</si>
  <si>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</si>
  <si>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</si>
  <si>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</si>
  <si>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</si>
  <si>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</si>
  <si>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</si>
  <si>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</si>
  <si>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</si>
  <si>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</si>
  <si>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</si>
  <si>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</si>
  <si>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</si>
  <si>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</si>
  <si>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</si>
  <si>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</si>
  <si>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</si>
  <si>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</si>
  <si>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</si>
  <si>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</si>
  <si>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</si>
  <si>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</si>
  <si>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</si>
  <si>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</si>
  <si>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</si>
  <si>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</si>
  <si>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</si>
  <si>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</si>
  <si>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</si>
  <si>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</si>
  <si>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</si>
  <si>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</si>
  <si>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</si>
  <si>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</si>
  <si>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</si>
  <si>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</si>
  <si>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</si>
  <si>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</si>
  <si>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</si>
  <si>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</si>
  <si>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</si>
  <si>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</si>
  <si>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</si>
  <si>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</si>
  <si>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</si>
  <si>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</si>
  <si>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</si>
  <si>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</si>
  <si>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</si>
  <si>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</si>
  <si>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</si>
  <si>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</si>
  <si>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</si>
  <si>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</si>
  <si>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</si>
  <si>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</si>
  <si>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</si>
  <si>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</si>
  <si>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</si>
  <si>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</si>
  <si>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</si>
  <si>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</si>
  <si>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</si>
  <si>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</si>
  <si>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</si>
  <si>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</si>
  <si>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</si>
  <si>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</si>
  <si>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</si>
  <si>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</si>
  <si>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</si>
  <si>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</si>
  <si>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</si>
  <si>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</si>
  <si>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</si>
  <si>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</si>
  <si>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</si>
  <si>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</si>
  <si>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</si>
  <si>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</si>
  <si>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</si>
  <si>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</si>
  <si>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</si>
  <si>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</si>
  <si>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</si>
  <si>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</si>
  <si>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</si>
  <si>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</si>
  <si>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</si>
  <si>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</si>
  <si>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</si>
  <si>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</si>
  <si>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</si>
  <si>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</si>
  <si>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</si>
  <si>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</si>
  <si>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</si>
  <si>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</si>
  <si>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</si>
  <si>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</si>
  <si>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</si>
  <si>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</si>
  <si>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</si>
  <si>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</si>
  <si>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</si>
  <si>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</si>
  <si>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</si>
  <si>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</si>
  <si>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</si>
  <si>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</si>
  <si>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</si>
  <si>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</si>
  <si>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</si>
  <si>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</si>
  <si>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</si>
  <si>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</si>
  <si>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</si>
  <si>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</si>
  <si>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</si>
  <si>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</si>
  <si>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</si>
  <si>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</si>
  <si>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</si>
  <si>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</si>
  <si>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</si>
  <si>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</si>
  <si>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</si>
  <si>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</si>
  <si>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</si>
  <si>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</si>
  <si>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</si>
  <si>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</si>
  <si>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</si>
  <si>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</si>
  <si>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</si>
  <si>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</si>
  <si>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</si>
  <si>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</si>
  <si>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</si>
  <si>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</si>
  <si>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</si>
  <si>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</si>
  <si>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</si>
  <si>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</si>
  <si>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</si>
  <si>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</si>
  <si>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</si>
  <si>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</si>
  <si>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</si>
  <si>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</si>
  <si>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</si>
  <si>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</si>
  <si>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</si>
  <si>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</si>
  <si>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</si>
  <si>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</si>
  <si>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</si>
  <si>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</si>
  <si>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</si>
  <si>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</si>
  <si>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</si>
  <si>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</si>
  <si>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</si>
  <si>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</si>
  <si>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</si>
  <si>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</si>
  <si>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</si>
  <si>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</si>
  <si>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</si>
  <si>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</si>
  <si>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</si>
  <si>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</si>
  <si>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</si>
  <si>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</si>
  <si>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</si>
  <si>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</si>
  <si>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</si>
  <si>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</si>
  <si>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</si>
  <si>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</si>
  <si>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</si>
  <si>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</si>
  <si>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</si>
  <si>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</si>
  <si>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</si>
  <si>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</si>
  <si>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</si>
  <si>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</si>
  <si>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</si>
  <si>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</si>
  <si>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</si>
  <si>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</si>
  <si>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</si>
  <si>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</si>
  <si>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</si>
  <si>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</si>
  <si>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</si>
  <si>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</si>
  <si>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</si>
  <si>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</si>
  <si>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</si>
  <si>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</si>
  <si>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</si>
  <si>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</si>
  <si>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</si>
  <si>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</si>
  <si>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</si>
  <si>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</si>
  <si>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</si>
  <si>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</si>
  <si>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</si>
  <si>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</si>
  <si>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</si>
  <si>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</si>
  <si>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</si>
  <si>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</si>
  <si>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</si>
  <si>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</si>
  <si>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</si>
  <si>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</si>
  <si>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</si>
  <si>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</si>
  <si>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</si>
  <si>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</si>
  <si>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</si>
  <si>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</si>
  <si>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</si>
  <si>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</si>
  <si>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</si>
  <si>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</si>
  <si>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</si>
  <si>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</si>
  <si>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</si>
  <si>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</si>
  <si>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</si>
  <si>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</si>
  <si>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</si>
  <si>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</si>
  <si>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</si>
  <si>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</si>
  <si>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</si>
  <si>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</si>
  <si>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</si>
  <si>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</si>
  <si>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</si>
  <si>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</si>
  <si>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</si>
  <si>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</si>
  <si>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</si>
  <si>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</si>
  <si>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</si>
  <si>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</si>
  <si>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</si>
  <si>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</si>
  <si>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</si>
  <si>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</si>
  <si>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</si>
  <si>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</si>
  <si>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</si>
  <si>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</si>
  <si>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</si>
  <si>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</si>
  <si>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</si>
  <si>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</si>
  <si>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</si>
  <si>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</si>
  <si>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</si>
  <si>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</si>
  <si>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</si>
  <si>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</si>
  <si>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</si>
  <si>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</si>
  <si>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</si>
  <si>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</si>
  <si>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</si>
  <si>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</si>
  <si>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</si>
  <si>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</si>
  <si>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</si>
  <si>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</si>
  <si>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</si>
  <si>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</si>
  <si>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</si>
  <si>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</si>
  <si>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</si>
  <si>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</si>
  <si>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</si>
  <si>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</si>
  <si>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</si>
  <si>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</si>
  <si>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</si>
  <si>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</si>
  <si>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</si>
  <si>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</si>
  <si>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</si>
  <si>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</si>
  <si>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</si>
  <si>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</si>
  <si>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</si>
  <si>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</si>
  <si>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</si>
  <si>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</si>
  <si>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</si>
  <si>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</si>
  <si>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</si>
  <si>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</si>
  <si>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</si>
  <si>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</si>
  <si>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</si>
  <si>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</si>
  <si>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</si>
  <si>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</si>
  <si>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</si>
  <si>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</si>
  <si>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</si>
  <si>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</si>
  <si>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</si>
  <si>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</si>
  <si>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</si>
  <si>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</si>
  <si>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</si>
  <si>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</si>
  <si>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</si>
  <si>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</si>
  <si>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</si>
  <si>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</si>
  <si>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</si>
  <si>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</si>
  <si>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</si>
  <si>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</si>
  <si>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</si>
  <si>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</si>
  <si>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</si>
  <si>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</si>
  <si>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</si>
  <si>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</si>
  <si>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</si>
  <si>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</si>
  <si>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</si>
  <si>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</si>
  <si>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</si>
  <si>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</si>
  <si>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</si>
  <si>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</si>
  <si>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</si>
  <si>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</si>
  <si>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</si>
  <si>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</si>
  <si>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</si>
  <si>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</si>
  <si>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</si>
  <si>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</si>
  <si>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</si>
  <si>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</si>
  <si>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</si>
  <si>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</si>
  <si>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</si>
  <si>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</si>
  <si>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</si>
  <si>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</si>
  <si>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</si>
  <si>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</si>
  <si>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</si>
  <si>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</si>
  <si>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</si>
  <si>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</si>
  <si>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</si>
  <si>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</si>
  <si>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</si>
  <si>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</si>
  <si>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</si>
  <si>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</si>
  <si>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</si>
  <si>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</si>
  <si>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</si>
  <si>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</si>
  <si>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</si>
  <si>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</si>
  <si>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</si>
  <si>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</si>
  <si>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</si>
  <si>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</si>
  <si>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</si>
  <si>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</si>
  <si>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</si>
  <si>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</si>
  <si>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</si>
  <si>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</si>
  <si>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</si>
  <si>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</si>
  <si>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</si>
  <si>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</si>
  <si>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</si>
  <si>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</si>
  <si>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</si>
  <si>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</si>
  <si>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</si>
  <si>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</si>
  <si>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</si>
  <si>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</si>
  <si>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</si>
  <si>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</si>
  <si>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</si>
  <si>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</si>
  <si>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</si>
  <si>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</si>
  <si>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</si>
  <si>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</si>
  <si>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</si>
  <si>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</si>
  <si>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</si>
  <si>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</si>
  <si>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</si>
  <si>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</si>
  <si>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</si>
  <si>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</si>
  <si>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</si>
  <si>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</si>
  <si>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</si>
  <si>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</si>
  <si>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</si>
  <si>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</si>
  <si>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</si>
  <si>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</si>
  <si>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</si>
  <si>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</si>
  <si>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</si>
  <si>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</si>
  <si>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</si>
  <si>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</si>
  <si>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</si>
  <si>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</si>
  <si>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</si>
  <si>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</si>
  <si>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</si>
  <si>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</si>
  <si>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</si>
  <si>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</si>
  <si>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</si>
  <si>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</si>
  <si>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</si>
  <si>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</si>
  <si>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</si>
  <si>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</si>
  <si>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</si>
  <si>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</si>
  <si>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</si>
  <si>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</si>
  <si>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</si>
  <si>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</si>
  <si>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</si>
  <si>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</si>
  <si>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</si>
  <si>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</si>
  <si>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</si>
  <si>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</si>
  <si>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</si>
  <si>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</si>
  <si>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</si>
  <si>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</si>
  <si>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</si>
  <si>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</si>
  <si>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</si>
  <si>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</si>
  <si>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</si>
  <si>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</si>
  <si>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</si>
  <si>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</si>
  <si>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</si>
  <si>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</si>
  <si>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</si>
  <si>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</si>
  <si>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</si>
  <si>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</si>
  <si>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</si>
  <si>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</si>
  <si>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</si>
  <si>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</si>
  <si>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</si>
  <si>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</si>
  <si>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</si>
  <si>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</si>
  <si>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</si>
  <si>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</si>
  <si>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</si>
  <si>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</si>
  <si>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</si>
  <si>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</si>
  <si>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</si>
  <si>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</si>
  <si>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</si>
  <si>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</si>
  <si>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</si>
  <si>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</si>
  <si>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</si>
  <si>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</si>
  <si>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</si>
  <si>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</si>
  <si>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</si>
  <si>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</si>
  <si>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</si>
  <si>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</si>
  <si>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</si>
  <si>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</si>
  <si>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</si>
  <si>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</si>
  <si>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</si>
  <si>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</si>
  <si>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</si>
  <si>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</si>
  <si>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</si>
  <si>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</si>
  <si>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</si>
  <si>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</si>
  <si>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</si>
  <si>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</si>
  <si>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</si>
  <si>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</si>
  <si>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</si>
  <si>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</si>
  <si>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</si>
  <si>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</si>
  <si>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</si>
  <si>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</si>
  <si>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</si>
  <si>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</si>
  <si>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</si>
  <si>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</si>
  <si>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</si>
  <si>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</si>
  <si>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</si>
  <si>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</si>
  <si>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</si>
  <si>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</si>
  <si>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</si>
  <si>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</si>
  <si>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</si>
  <si>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</si>
  <si>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</si>
  <si>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</si>
  <si>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</si>
  <si>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</si>
  <si>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</si>
  <si>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</si>
  <si>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</si>
  <si>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</si>
  <si>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</si>
  <si>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</si>
  <si>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</si>
  <si>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</si>
  <si>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</si>
  <si>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</si>
  <si>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</si>
  <si>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</si>
  <si>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</si>
  <si>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</si>
  <si>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</si>
  <si>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</si>
  <si>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</si>
  <si>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</si>
  <si>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</si>
  <si>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</si>
  <si>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</si>
  <si>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</si>
  <si>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</si>
  <si>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</si>
  <si>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</si>
  <si>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</si>
  <si>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</si>
  <si>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</si>
  <si>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</si>
  <si>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</si>
  <si>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</si>
  <si>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</si>
  <si>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</si>
  <si>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</si>
  <si>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</si>
  <si>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</si>
  <si>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</si>
  <si>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</si>
  <si>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</si>
  <si>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</si>
  <si>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</si>
  <si>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</si>
  <si>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</si>
  <si>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</si>
  <si>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</si>
  <si>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</si>
  <si>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</si>
  <si>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</si>
  <si>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</si>
  <si>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</si>
  <si>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</si>
  <si>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</si>
  <si>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</si>
  <si>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</si>
  <si>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</si>
  <si>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</si>
  <si>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</si>
  <si>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</si>
  <si>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</si>
  <si>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</si>
  <si>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</si>
  <si>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</si>
  <si>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</si>
  <si>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</si>
  <si>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</si>
  <si>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</si>
  <si>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</si>
  <si>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</si>
  <si>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</si>
  <si>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</si>
  <si>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</si>
  <si>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</si>
  <si>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</si>
  <si>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</si>
  <si>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</si>
  <si>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</si>
  <si>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</si>
  <si>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</si>
  <si>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</si>
  <si>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</si>
  <si>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</si>
  <si>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</si>
  <si>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</si>
  <si>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</si>
  <si>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</si>
  <si>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</si>
  <si>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</si>
  <si>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</si>
  <si>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</si>
  <si>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</si>
  <si>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</si>
  <si>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</si>
  <si>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</si>
  <si>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</si>
  <si>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</si>
  <si>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</si>
  <si>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</si>
  <si>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</si>
  <si>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</si>
  <si>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</si>
  <si>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</si>
  <si>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</si>
  <si>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</si>
  <si>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</si>
  <si>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</si>
  <si>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</si>
  <si>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</si>
  <si>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</si>
  <si>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</si>
  <si>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</si>
  <si>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</si>
  <si>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</si>
  <si>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</si>
  <si>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</si>
  <si>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</si>
  <si>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</si>
  <si>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</si>
  <si>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</si>
  <si>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</si>
  <si>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</si>
  <si>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</si>
  <si>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</si>
  <si>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</si>
  <si>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</si>
  <si>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</si>
  <si>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</si>
  <si>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</si>
  <si>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</si>
  <si>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</si>
  <si>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</si>
  <si>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</si>
  <si>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</si>
  <si>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</si>
  <si>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</si>
  <si>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</si>
  <si>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</si>
  <si>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</si>
  <si>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</si>
  <si>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</si>
  <si>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</si>
  <si>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</si>
  <si>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</si>
  <si>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</si>
  <si>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</si>
  <si>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</si>
  <si>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</si>
  <si>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</si>
  <si>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</si>
  <si>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</si>
  <si>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</si>
  <si>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</si>
  <si>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</si>
  <si>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</si>
  <si>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</si>
  <si>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</si>
  <si>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</si>
  <si>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</si>
  <si>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</si>
  <si>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</si>
  <si>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</si>
  <si>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</si>
  <si>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</si>
  <si>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</si>
  <si>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</si>
  <si>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</si>
  <si>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</si>
  <si>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</si>
  <si>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</si>
  <si>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</si>
  <si>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</si>
  <si>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</si>
  <si>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</si>
  <si>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</si>
  <si>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</si>
  <si>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</si>
  <si>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</si>
  <si>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</si>
  <si>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</si>
  <si>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</si>
  <si>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</si>
  <si>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</si>
  <si>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</si>
  <si>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</si>
  <si>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</si>
  <si>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</si>
  <si>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</si>
  <si>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</si>
  <si>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</si>
  <si>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</si>
  <si>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</si>
  <si>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</si>
  <si>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</si>
  <si>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</si>
  <si>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</si>
  <si>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</si>
  <si>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</si>
  <si>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</si>
  <si>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</si>
  <si>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</si>
  <si>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</si>
  <si>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</si>
  <si>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</si>
  <si>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</si>
  <si>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</si>
  <si>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</si>
  <si>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</si>
  <si>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</si>
  <si>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</si>
  <si>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</si>
  <si>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</si>
  <si>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</si>
  <si>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</si>
  <si>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</si>
  <si>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</si>
  <si>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</si>
  <si>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</si>
  <si>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</si>
  <si>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</si>
  <si>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</si>
  <si>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</si>
  <si>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</si>
  <si>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</si>
  <si>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</si>
  <si>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</si>
  <si>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</si>
  <si>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</si>
  <si>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</si>
  <si>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</si>
  <si>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</si>
  <si>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</si>
  <si>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</si>
  <si>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</si>
  <si>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</si>
  <si>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</si>
  <si>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</si>
  <si>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</si>
  <si>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</si>
  <si>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</si>
  <si>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</si>
  <si>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</si>
  <si>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</si>
  <si>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</si>
  <si>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</si>
  <si>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</si>
  <si>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</si>
  <si>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</si>
  <si>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</si>
  <si>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</si>
  <si>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</si>
  <si>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</si>
  <si>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</si>
  <si>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</si>
  <si>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</si>
  <si>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</si>
  <si>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</si>
  <si>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</si>
  <si>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</si>
  <si>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</si>
  <si>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</si>
  <si>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</si>
  <si>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</si>
  <si>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</si>
  <si>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</si>
  <si>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</si>
  <si>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</si>
  <si>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</si>
  <si>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</si>
  <si>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</si>
  <si>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</si>
  <si>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</si>
  <si>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</si>
  <si>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</si>
  <si>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</si>
  <si>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</si>
  <si>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</si>
  <si>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</si>
  <si>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</si>
  <si>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</si>
  <si>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</si>
  <si>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</si>
  <si>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</si>
  <si>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</si>
  <si>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</si>
  <si>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</si>
  <si>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</si>
  <si>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</si>
  <si>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</si>
  <si>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</si>
  <si>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</si>
  <si>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</si>
  <si>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</si>
  <si>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</si>
  <si>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</si>
  <si>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</si>
  <si>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</si>
  <si>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</si>
  <si>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</si>
  <si>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</si>
  <si>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</si>
  <si>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</si>
  <si>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</si>
  <si>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</si>
  <si>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</si>
  <si>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</si>
  <si>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</si>
  <si>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</si>
  <si>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</si>
  <si>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</si>
  <si>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</si>
  <si>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</si>
  <si>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</si>
  <si>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</si>
  <si>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</si>
  <si>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</si>
  <si>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</si>
  <si>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</si>
  <si>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</si>
  <si>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</si>
  <si>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</si>
  <si>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</si>
  <si>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</si>
  <si>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</si>
  <si>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</si>
  <si>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</si>
  <si>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</si>
  <si>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</si>
  <si>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</si>
  <si>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</si>
  <si>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</si>
  <si>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</si>
  <si>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</si>
  <si>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</si>
  <si>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</si>
  <si>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</si>
  <si>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</si>
  <si>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</si>
  <si>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</si>
  <si>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</si>
  <si>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</si>
  <si>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</si>
  <si>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</si>
  <si>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</si>
  <si>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</si>
  <si>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</si>
  <si>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</si>
  <si>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</si>
  <si>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</si>
  <si>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</si>
  <si>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</si>
  <si>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</si>
  <si>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</si>
  <si>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</si>
  <si>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</si>
  <si>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</si>
  <si>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</si>
  <si>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</si>
  <si>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</si>
  <si>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</si>
  <si>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</si>
  <si>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</si>
  <si>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</si>
  <si>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</si>
  <si>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</si>
  <si>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</si>
  <si>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</si>
  <si>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</si>
  <si>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</si>
  <si>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</si>
  <si>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</si>
  <si>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</si>
  <si>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</si>
  <si>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</si>
  <si>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</si>
  <si>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</si>
  <si>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</si>
  <si>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</si>
  <si>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</si>
  <si>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</si>
  <si>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</si>
  <si>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</si>
  <si>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</si>
  <si>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</si>
  <si>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</si>
  <si>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</si>
  <si>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</si>
  <si>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</si>
  <si>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</si>
  <si>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</si>
  <si>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</si>
  <si>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</si>
  <si>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</si>
  <si>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</si>
  <si>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</si>
  <si>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</si>
  <si>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</si>
  <si>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</si>
  <si>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</si>
  <si>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</si>
  <si>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</si>
  <si>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</si>
  <si>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</si>
  <si>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</si>
  <si>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</si>
  <si>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</si>
  <si>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</si>
  <si>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</si>
  <si>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</si>
  <si>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</si>
  <si>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</si>
  <si>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</si>
  <si>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</si>
  <si>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</si>
  <si>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</si>
  <si>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</si>
  <si>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</si>
  <si>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</si>
  <si>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</si>
  <si>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</si>
  <si>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</si>
  <si>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</si>
  <si>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</si>
  <si>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</si>
  <si>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</si>
  <si>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</si>
  <si>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</si>
  <si>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</si>
  <si>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</si>
  <si>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</si>
  <si>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</si>
  <si>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</si>
  <si>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</si>
  <si>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</si>
  <si>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</si>
  <si>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</si>
  <si>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</si>
  <si>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</si>
  <si>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</si>
  <si>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</si>
  <si>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</si>
  <si>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</si>
  <si>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</si>
  <si>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</si>
  <si>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</si>
  <si>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</si>
  <si>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</si>
  <si>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</si>
  <si>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</si>
  <si>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</si>
  <si>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</si>
  <si>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</si>
  <si>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</si>
  <si>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</si>
  <si>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</si>
  <si>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</si>
  <si>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</si>
  <si>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</si>
  <si>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</si>
  <si>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</si>
  <si>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</si>
  <si>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</si>
  <si>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</si>
  <si>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</si>
  <si>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</si>
  <si>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</si>
  <si>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</si>
  <si>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</si>
  <si>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</si>
  <si>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</si>
  <si>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</si>
  <si>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</si>
  <si>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</si>
  <si>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</si>
  <si>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</si>
  <si>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</si>
  <si>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</si>
  <si>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</si>
  <si>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</si>
  <si>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</si>
  <si>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</si>
  <si>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</si>
  <si>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</si>
  <si>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</si>
  <si>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</si>
  <si>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</si>
  <si>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</si>
  <si>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</si>
  <si>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</si>
  <si>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</si>
  <si>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</si>
  <si>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</si>
  <si>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</si>
  <si>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</si>
  <si>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</si>
  <si>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</si>
  <si>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</si>
  <si>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</si>
  <si>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</si>
  <si>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</si>
  <si>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</si>
  <si>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</si>
  <si>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</si>
  <si>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</si>
  <si>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</si>
  <si>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</si>
  <si>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</si>
  <si>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</si>
  <si>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</si>
  <si>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</si>
  <si>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</si>
  <si>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</si>
  <si>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</si>
  <si>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</si>
  <si>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</si>
  <si>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</si>
  <si>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</si>
  <si>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</si>
  <si>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</si>
  <si>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</si>
  <si>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</si>
  <si>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</si>
  <si>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</si>
  <si>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</si>
  <si>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</si>
  <si>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</si>
  <si>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</si>
  <si>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</si>
  <si>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</si>
  <si>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</si>
  <si>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</si>
  <si>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</si>
  <si>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</si>
  <si>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</si>
  <si>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</si>
  <si>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</si>
  <si>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</si>
  <si>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</si>
  <si>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</si>
  <si>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</si>
  <si>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</si>
  <si>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</si>
  <si>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</si>
  <si>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</si>
  <si>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</si>
  <si>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</si>
  <si>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</si>
  <si>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</si>
  <si>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</si>
  <si>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</si>
  <si>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</si>
  <si>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</si>
  <si>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</si>
  <si>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</si>
  <si>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</si>
  <si>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</si>
  <si>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</si>
  <si>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</si>
  <si>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</si>
  <si>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</si>
  <si>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</si>
  <si>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</si>
  <si>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</si>
  <si>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</si>
  <si>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</si>
  <si>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</si>
  <si>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</si>
  <si>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</si>
  <si>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</si>
  <si>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</si>
  <si>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</si>
  <si>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</si>
  <si>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</si>
  <si>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</si>
  <si>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</si>
  <si>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</si>
  <si>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</si>
  <si>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</si>
  <si>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</si>
  <si>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</si>
  <si>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</si>
  <si>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</si>
  <si>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</si>
  <si>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</si>
  <si>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</si>
  <si>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</si>
  <si>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</si>
  <si>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</si>
  <si>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</si>
  <si>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</si>
  <si>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</si>
  <si>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</si>
  <si>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</si>
  <si>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</si>
  <si>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</si>
  <si>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</si>
  <si>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</si>
  <si>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</si>
  <si>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</si>
  <si>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</si>
  <si>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</si>
  <si>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</si>
  <si>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</si>
  <si>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</si>
  <si>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</si>
  <si>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</si>
  <si>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</si>
  <si>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</si>
  <si>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</si>
  <si>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</si>
  <si>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</si>
  <si>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</si>
  <si>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</si>
  <si>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</si>
  <si>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</si>
  <si>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</si>
  <si>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</si>
  <si>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</si>
  <si>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</si>
  <si>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</si>
  <si>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</si>
  <si>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</si>
  <si>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</si>
  <si>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</si>
  <si>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</si>
  <si>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</si>
  <si>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</si>
  <si>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</si>
  <si>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</si>
  <si>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</si>
  <si>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</si>
  <si>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</si>
  <si>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</si>
  <si>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</si>
  <si>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</si>
  <si>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</si>
  <si>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</si>
  <si>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</si>
  <si>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</si>
  <si>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</si>
  <si>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</si>
  <si>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</si>
  <si>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</si>
  <si>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</si>
  <si>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</si>
  <si>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</si>
  <si>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</si>
  <si>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</si>
  <si>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</si>
  <si>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</si>
  <si>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</si>
  <si>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</si>
  <si>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</si>
  <si>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</si>
  <si>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</si>
  <si>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</si>
  <si>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</si>
  <si>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</si>
  <si>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</si>
  <si>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</si>
  <si>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</si>
  <si>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</si>
  <si>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</si>
  <si>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</si>
  <si>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</si>
  <si>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</si>
  <si>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</si>
  <si>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</si>
  <si>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</si>
  <si>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</si>
  <si>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</si>
  <si>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</si>
  <si>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</si>
  <si>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</si>
  <si>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</si>
  <si>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</si>
  <si>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</si>
  <si>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</si>
  <si>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</si>
  <si>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</si>
  <si>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</si>
  <si>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</si>
  <si>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</si>
  <si>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</si>
  <si>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</si>
  <si>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</si>
  <si>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</si>
  <si>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</si>
  <si>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</si>
  <si>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</si>
  <si>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</si>
  <si>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</si>
  <si>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</si>
  <si>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</si>
  <si>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</si>
  <si>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</si>
  <si>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</si>
  <si>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</si>
  <si>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</si>
  <si>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</si>
  <si>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</si>
  <si>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</si>
  <si>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</si>
  <si>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</si>
  <si>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</si>
  <si>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</si>
  <si>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</si>
  <si>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</si>
  <si>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</si>
  <si>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</si>
  <si>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</si>
  <si>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</si>
  <si>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</si>
  <si>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</si>
  <si>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</si>
  <si>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</si>
  <si>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</si>
  <si>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</si>
  <si>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</si>
  <si>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</si>
  <si>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</si>
  <si>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</si>
  <si>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</si>
  <si>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</si>
  <si>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</si>
  <si>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</si>
  <si>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</si>
  <si>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</si>
  <si>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</si>
  <si>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</si>
  <si>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</si>
  <si>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</si>
  <si>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</si>
  <si>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</si>
  <si>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</si>
  <si>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</si>
  <si>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</si>
  <si>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</si>
  <si>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</si>
  <si>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</si>
  <si>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</si>
  <si>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</si>
  <si>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</si>
  <si>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</si>
  <si>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</si>
  <si>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</si>
  <si>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</si>
  <si>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</si>
  <si>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</si>
  <si>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</si>
  <si>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</si>
  <si>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</si>
  <si>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</si>
  <si>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</si>
  <si>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</si>
  <si>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</si>
  <si>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</si>
  <si>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</si>
  <si>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</si>
  <si>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</si>
  <si>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</si>
  <si>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</si>
  <si>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</si>
  <si>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</si>
  <si>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</si>
  <si>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</si>
  <si>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</si>
  <si>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</si>
  <si>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</si>
  <si>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</si>
  <si>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</si>
  <si>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</si>
  <si>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</si>
  <si>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</si>
  <si>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</si>
  <si>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</si>
  <si>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</si>
  <si>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</si>
  <si>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</si>
  <si>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</si>
  <si>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</si>
  <si>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</si>
  <si>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</si>
  <si>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</si>
  <si>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</si>
  <si>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</si>
  <si>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</si>
  <si>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</si>
  <si>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</si>
  <si>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</si>
  <si>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</si>
  <si>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</si>
  <si>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</si>
  <si>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</si>
  <si>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</si>
  <si>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</si>
  <si>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</si>
  <si>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</si>
  <si>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</si>
  <si>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</si>
  <si>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</si>
  <si>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</si>
  <si>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</si>
  <si>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</si>
  <si>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</si>
  <si>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</si>
  <si>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</si>
  <si>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</si>
  <si>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</si>
  <si>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</si>
  <si>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</si>
  <si>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</si>
  <si>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</si>
  <si>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</si>
  <si>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</si>
  <si>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</si>
  <si>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</si>
  <si>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</si>
  <si>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</si>
  <si>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</si>
  <si>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</si>
  <si>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</si>
  <si>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</si>
  <si>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</si>
  <si>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</si>
  <si>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</si>
  <si>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</si>
  <si>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</si>
  <si>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</si>
  <si>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</si>
  <si>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</si>
  <si>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</si>
  <si>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</si>
  <si>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</si>
  <si>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</si>
  <si>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</si>
  <si>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</si>
  <si>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</si>
  <si>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</si>
  <si>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</si>
  <si>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</si>
  <si>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</si>
  <si>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</si>
  <si>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</si>
  <si>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</si>
  <si>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</si>
  <si>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</si>
  <si>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</si>
  <si>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</si>
  <si>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</si>
  <si>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</si>
  <si>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</si>
  <si>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</si>
  <si>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</si>
  <si>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</si>
  <si>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</si>
  <si>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</si>
  <si>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</si>
  <si>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</si>
  <si>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</si>
  <si>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</si>
  <si>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</si>
  <si>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</si>
  <si>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</si>
  <si>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</si>
  <si>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</si>
  <si>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</si>
  <si>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</si>
  <si>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</si>
  <si>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</si>
  <si>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</si>
  <si>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</si>
  <si>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</si>
  <si>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</si>
  <si>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</si>
  <si>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</si>
  <si>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</si>
  <si>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</si>
  <si>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</si>
  <si>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</si>
  <si>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</si>
  <si>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</si>
  <si>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</si>
  <si>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</si>
  <si>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</si>
  <si>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</si>
  <si>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</si>
  <si>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</si>
  <si>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</si>
  <si>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</si>
  <si>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</si>
  <si>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</si>
  <si>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</si>
  <si>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</si>
  <si>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</si>
  <si>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</si>
  <si>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</si>
  <si>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</si>
  <si>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</si>
  <si>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</si>
  <si>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</si>
  <si>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</si>
  <si>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</si>
  <si>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</si>
  <si>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</si>
  <si>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</si>
  <si>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</si>
  <si>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</si>
  <si>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</si>
  <si>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</si>
  <si>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</si>
  <si>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</si>
  <si>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</si>
  <si>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</si>
  <si>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</si>
  <si>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</si>
  <si>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</si>
  <si>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</si>
  <si>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</si>
  <si>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</si>
  <si>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</si>
  <si>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</si>
  <si>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</si>
  <si>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</si>
  <si>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</si>
  <si>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</si>
  <si>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</si>
  <si>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</si>
  <si>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</si>
  <si>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</si>
  <si>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</si>
  <si>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</si>
  <si>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</si>
  <si>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</si>
  <si>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</si>
  <si>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</si>
  <si>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</si>
  <si>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</si>
  <si>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</si>
  <si>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</si>
  <si>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</si>
  <si>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</si>
  <si>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</si>
  <si>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</si>
  <si>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</si>
  <si>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</si>
  <si>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</si>
  <si>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</si>
  <si>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</si>
  <si>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</si>
  <si>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</si>
  <si>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</si>
  <si>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</si>
  <si>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</si>
  <si>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</si>
  <si>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</si>
  <si>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</si>
  <si>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</si>
  <si>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</si>
  <si>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</si>
  <si>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</si>
  <si>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</si>
  <si>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</si>
  <si>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</si>
  <si>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</si>
  <si>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</si>
  <si>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</si>
  <si>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</si>
  <si>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</si>
  <si>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</si>
  <si>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</si>
  <si>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</si>
  <si>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</si>
  <si>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</si>
  <si>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</si>
  <si>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</si>
  <si>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</si>
  <si>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</si>
  <si>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</si>
  <si>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</si>
  <si>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</si>
  <si>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</si>
  <si>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</si>
  <si>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</si>
  <si>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</si>
  <si>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</si>
  <si>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</si>
  <si>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</si>
  <si>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</si>
  <si>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</si>
  <si>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</si>
  <si>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</si>
  <si>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</si>
  <si>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</si>
  <si>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</si>
  <si>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</si>
  <si>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</si>
  <si>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</si>
  <si>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</si>
  <si>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</si>
  <si>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</si>
  <si>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</si>
  <si>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</si>
  <si>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</si>
  <si>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</si>
  <si>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</si>
  <si>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</si>
  <si>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</si>
  <si>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</si>
  <si>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</si>
  <si>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</si>
  <si>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</si>
  <si>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</si>
  <si>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</si>
  <si>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</si>
  <si>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</si>
  <si>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</si>
  <si>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</si>
  <si>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</si>
  <si>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</si>
  <si>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</si>
  <si>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</si>
  <si>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</si>
  <si>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</si>
  <si>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</si>
  <si>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</si>
  <si>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</si>
  <si>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</si>
  <si>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</si>
  <si>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</si>
  <si>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</si>
  <si>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</si>
  <si>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</si>
  <si>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</si>
  <si>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</si>
  <si>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</si>
  <si>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</si>
  <si>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</si>
  <si>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</si>
  <si>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</si>
  <si>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</si>
  <si>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</si>
  <si>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</si>
  <si>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</si>
  <si>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</si>
  <si>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</si>
  <si>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</si>
  <si>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</si>
  <si>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</si>
  <si>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</si>
  <si>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</si>
  <si>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</si>
  <si>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</si>
  <si>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</si>
  <si>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</si>
  <si>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</si>
  <si>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</si>
  <si>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</si>
  <si>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</si>
  <si>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</si>
  <si>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</si>
  <si>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</si>
  <si>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</si>
  <si>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</si>
  <si>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</si>
  <si>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</si>
  <si>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</si>
  <si>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</si>
  <si>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</si>
  <si>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</si>
  <si>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</si>
  <si>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</si>
  <si>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</si>
  <si>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</si>
  <si>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</si>
  <si>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</si>
  <si>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</si>
  <si>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</si>
  <si>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</si>
  <si>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</si>
  <si>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</si>
  <si>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</si>
  <si>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</si>
  <si>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</si>
  <si>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</si>
  <si>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</si>
  <si>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</si>
  <si>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</si>
  <si>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</si>
  <si>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</si>
  <si>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</si>
  <si>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</si>
  <si>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</si>
  <si>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</si>
  <si>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</si>
  <si>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</si>
  <si>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</si>
  <si>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</si>
  <si>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</si>
  <si>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</si>
  <si>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</si>
  <si>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</si>
  <si>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</si>
  <si>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</si>
  <si>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</si>
  <si>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</si>
  <si>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</si>
  <si>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</si>
  <si>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</si>
  <si>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</si>
  <si>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</si>
  <si>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</si>
  <si>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</si>
  <si>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</si>
  <si>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</si>
  <si>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</si>
  <si>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</si>
  <si>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</si>
  <si>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</si>
  <si>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</si>
  <si>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</si>
  <si>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</si>
  <si>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</si>
  <si>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</si>
  <si>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</si>
  <si>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</si>
  <si>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</si>
  <si>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</si>
  <si>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</si>
  <si>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</si>
  <si>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</si>
  <si>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</si>
  <si>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</si>
  <si>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</si>
  <si>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</si>
  <si>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</si>
  <si>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</si>
  <si>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</si>
  <si>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</si>
  <si>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</si>
  <si>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</si>
  <si>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</si>
  <si>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</si>
  <si>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</si>
  <si>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</si>
  <si>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</si>
  <si>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</si>
  <si>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</si>
  <si>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</si>
  <si>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</si>
  <si>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</si>
  <si>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</si>
  <si>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</si>
  <si>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</si>
  <si>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</si>
  <si>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</si>
  <si>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</si>
  <si>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</si>
  <si>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</si>
  <si>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</si>
  <si>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</si>
  <si>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</si>
  <si>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</si>
  <si>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</si>
  <si>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</si>
  <si>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</si>
  <si>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</si>
  <si>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</si>
  <si>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</si>
  <si>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</si>
  <si>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</si>
  <si>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</si>
  <si>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</si>
  <si>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</si>
  <si>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</si>
  <si>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</si>
  <si>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</si>
  <si>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</si>
  <si>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</si>
  <si>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</si>
  <si>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</si>
  <si>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</si>
  <si>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</si>
  <si>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</si>
  <si>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</si>
  <si>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</si>
  <si>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</si>
  <si>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</si>
  <si>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</si>
  <si>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</si>
  <si>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</si>
  <si>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</si>
  <si>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</si>
  <si>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</si>
  <si>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</si>
  <si>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</si>
  <si>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</si>
  <si>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</si>
  <si>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</si>
  <si>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</si>
  <si>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</si>
  <si>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</si>
  <si>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</si>
  <si>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</si>
  <si>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</si>
  <si>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</si>
  <si>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</si>
  <si>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</si>
  <si>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</si>
  <si>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</si>
  <si>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</si>
  <si>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</si>
  <si>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</si>
  <si>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</si>
  <si>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</si>
  <si>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</si>
  <si>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</si>
  <si>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</si>
  <si>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</si>
  <si>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</si>
  <si>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</si>
  <si>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</si>
  <si>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</si>
  <si>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</si>
  <si>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</si>
  <si>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</si>
  <si>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</si>
  <si>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</si>
  <si>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</si>
  <si>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</si>
  <si>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</si>
  <si>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</si>
  <si>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</si>
  <si>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</si>
  <si>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</si>
  <si>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</si>
  <si>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</si>
  <si>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</si>
  <si>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</si>
  <si>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</si>
  <si>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</si>
  <si>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</si>
  <si>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</si>
  <si>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</si>
  <si>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</si>
  <si>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</si>
  <si>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</si>
  <si>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</si>
  <si>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</si>
  <si>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</si>
  <si>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</si>
  <si>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</si>
  <si>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</si>
  <si>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</si>
  <si>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</si>
  <si>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</si>
  <si>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</si>
  <si>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</si>
  <si>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</si>
  <si>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</si>
  <si>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</si>
  <si>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</si>
  <si>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</si>
  <si>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</si>
  <si>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</si>
  <si>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</si>
  <si>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</si>
  <si>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</si>
  <si>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</si>
  <si>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</si>
  <si>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</si>
  <si>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</si>
  <si>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</si>
  <si>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</si>
  <si>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</si>
  <si>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</si>
  <si>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</si>
  <si>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</si>
  <si>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</si>
  <si>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</si>
  <si>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</si>
  <si>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</si>
  <si>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</si>
  <si>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</si>
  <si>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</si>
  <si>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</si>
  <si>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</si>
  <si>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</si>
  <si>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</si>
  <si>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</si>
  <si>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</si>
  <si>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</si>
  <si>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</si>
  <si>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</si>
  <si>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</si>
  <si>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</si>
  <si>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</si>
  <si>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</si>
  <si>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</si>
  <si>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</si>
  <si>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</si>
  <si>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</si>
  <si>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</si>
  <si>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</si>
  <si>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</si>
  <si>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</si>
  <si>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</si>
  <si>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</si>
  <si>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</si>
  <si>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</si>
  <si>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</si>
  <si>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</si>
  <si>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</si>
  <si>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</si>
  <si>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</si>
  <si>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</si>
  <si>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</si>
  <si>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</si>
  <si>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</si>
  <si>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</si>
  <si>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</si>
  <si>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</si>
  <si>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</si>
  <si>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</si>
  <si>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</si>
  <si>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</si>
  <si>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</si>
  <si>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</si>
  <si>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</si>
  <si>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</si>
  <si>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</si>
  <si>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</si>
  <si>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</si>
  <si>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</si>
  <si>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</si>
  <si>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</si>
  <si>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</si>
  <si>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</si>
  <si>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</si>
  <si>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</si>
  <si>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</si>
  <si>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</si>
  <si>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</si>
  <si>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</si>
  <si>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</si>
  <si>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</si>
  <si>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</si>
  <si>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</si>
  <si>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</si>
  <si>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</si>
  <si>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</si>
  <si>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</si>
  <si>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</si>
  <si>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</si>
  <si>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</si>
  <si>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</si>
  <si>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</si>
  <si>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</si>
  <si>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</si>
  <si>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</si>
  <si>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</si>
  <si>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</si>
  <si>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</si>
  <si>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</si>
  <si>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</si>
  <si>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</si>
  <si>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</si>
  <si>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</si>
  <si>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</si>
  <si>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</si>
  <si>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</si>
  <si>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</si>
  <si>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</si>
  <si>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</si>
  <si>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</si>
  <si>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</si>
  <si>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</si>
  <si>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</si>
  <si>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</si>
  <si>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</si>
  <si>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</si>
  <si>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</si>
  <si>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</si>
  <si>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</si>
  <si>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</si>
  <si>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</si>
  <si>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</si>
  <si>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</si>
  <si>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</si>
  <si>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</si>
  <si>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</si>
  <si>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</si>
  <si>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</si>
  <si>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</si>
  <si>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</si>
  <si>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</si>
  <si>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</si>
  <si>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</si>
  <si>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</si>
  <si>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</si>
  <si>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</si>
  <si>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</si>
  <si>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</si>
  <si>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</si>
  <si>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</si>
  <si>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</si>
  <si>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</si>
  <si>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</si>
  <si>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</si>
  <si>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</si>
  <si>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</si>
  <si>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</si>
  <si>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</si>
  <si>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</si>
  <si>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</si>
  <si>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</si>
  <si>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</si>
  <si>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</si>
  <si>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</si>
  <si>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</si>
  <si>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</si>
  <si>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</si>
  <si>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</si>
  <si>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</si>
  <si>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</si>
  <si>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</si>
  <si>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</si>
  <si>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</si>
  <si>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</si>
  <si>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</si>
  <si>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</si>
  <si>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</si>
  <si>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</si>
  <si>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</si>
  <si>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</si>
  <si>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</si>
  <si>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</si>
  <si>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</si>
  <si>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</si>
  <si>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</si>
  <si>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</si>
  <si>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</si>
  <si>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</si>
  <si>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</si>
  <si>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</si>
  <si>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</si>
  <si>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</si>
  <si>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</si>
  <si>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</si>
  <si>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</si>
  <si>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</si>
  <si>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</si>
  <si>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</si>
  <si>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</si>
  <si>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</si>
  <si>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</si>
  <si>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</si>
  <si>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</si>
  <si>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</si>
  <si>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</si>
  <si>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</si>
  <si>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</si>
  <si>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</si>
  <si>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</si>
  <si>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</si>
  <si>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</si>
  <si>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</si>
  <si>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</si>
  <si>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</si>
  <si>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</si>
  <si>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</si>
  <si>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</si>
  <si>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</si>
  <si>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</si>
  <si>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</si>
  <si>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</si>
  <si>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</si>
  <si>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</si>
  <si>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</si>
  <si>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</si>
  <si>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</si>
  <si>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</si>
  <si>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</si>
  <si>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</si>
  <si>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</si>
  <si>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</si>
  <si>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</si>
  <si>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</si>
  <si>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</si>
  <si>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</si>
  <si>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</si>
  <si>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</si>
  <si>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</si>
  <si>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</si>
  <si>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</si>
  <si>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</si>
  <si>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</si>
  <si>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</si>
  <si>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</si>
  <si>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</si>
  <si>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</si>
  <si>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</si>
  <si>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</si>
  <si>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</si>
  <si>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</si>
  <si>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</si>
  <si>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</si>
  <si>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</si>
  <si>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</si>
  <si>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</si>
  <si>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</si>
  <si>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</si>
  <si>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</si>
  <si>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</si>
  <si>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</si>
  <si>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</si>
  <si>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</si>
  <si>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</si>
  <si>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</si>
  <si>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</si>
  <si>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</si>
  <si>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</si>
  <si>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</si>
  <si>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</si>
  <si>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</si>
  <si>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</si>
  <si>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</si>
  <si>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</si>
  <si>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</si>
  <si>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</si>
  <si>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</si>
  <si>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</si>
  <si>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</si>
  <si>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</si>
  <si>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</si>
  <si>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</si>
  <si>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</si>
  <si>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</si>
  <si>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</si>
  <si>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</si>
  <si>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</si>
  <si>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</si>
  <si>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</si>
  <si>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</si>
  <si>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</si>
  <si>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</si>
  <si>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</si>
  <si>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</si>
  <si>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</si>
  <si>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</si>
  <si>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</si>
  <si>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</si>
  <si>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</si>
  <si>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</si>
  <si>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</si>
  <si>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</si>
  <si>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</si>
  <si>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</si>
  <si>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</si>
  <si>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</si>
  <si>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</si>
  <si>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</si>
  <si>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</si>
  <si>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</si>
  <si>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</si>
  <si>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</si>
  <si>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</si>
  <si>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</si>
  <si>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</si>
  <si>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</si>
  <si>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</si>
  <si>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</si>
  <si>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</si>
  <si>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</si>
  <si>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</si>
  <si>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</si>
  <si>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</si>
  <si>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</si>
  <si>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</si>
  <si>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</si>
  <si>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</si>
  <si>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</si>
  <si>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</si>
  <si>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</si>
  <si>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</si>
  <si>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</si>
  <si>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</si>
  <si>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</si>
  <si>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</si>
  <si>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</si>
  <si>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</si>
  <si>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</si>
  <si>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</si>
  <si>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</si>
  <si>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</si>
  <si>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</si>
  <si>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</si>
  <si>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</si>
  <si>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</si>
  <si>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</si>
  <si>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</si>
  <si>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</si>
  <si>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</si>
  <si>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</si>
  <si>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</si>
  <si>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</si>
  <si>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</si>
  <si>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</si>
  <si>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</si>
  <si>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</si>
  <si>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</si>
  <si>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</si>
  <si>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</si>
  <si>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</si>
  <si>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</si>
  <si>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</si>
  <si>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</si>
  <si>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</si>
  <si>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</si>
  <si>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</si>
  <si>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</si>
  <si>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</si>
  <si>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</si>
  <si>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</si>
  <si>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</si>
  <si>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</si>
  <si>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</si>
  <si>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</si>
  <si>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</si>
  <si>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</si>
  <si>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</si>
  <si>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</si>
  <si>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</si>
  <si>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</si>
  <si>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</si>
  <si>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</si>
  <si>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</si>
  <si>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</si>
  <si>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</si>
  <si>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</si>
  <si>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</si>
  <si>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</si>
  <si>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</si>
  <si>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</si>
  <si>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</si>
  <si>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</si>
  <si>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</si>
  <si>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</si>
  <si>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</si>
  <si>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</si>
  <si>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</si>
  <si>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</si>
  <si>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</si>
  <si>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</si>
  <si>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</si>
  <si>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</si>
  <si>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</si>
  <si>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</si>
  <si>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</si>
  <si>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</si>
  <si>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</si>
  <si>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</si>
  <si>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</si>
  <si>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</si>
  <si>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</si>
  <si>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</si>
  <si>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</si>
  <si>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</si>
  <si>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</si>
  <si>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</si>
  <si>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</si>
  <si>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</si>
  <si>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</si>
  <si>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</si>
  <si>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</si>
  <si>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</si>
  <si>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</si>
  <si>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</si>
  <si>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</si>
  <si>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</si>
  <si>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</si>
  <si>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</si>
  <si>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</si>
  <si>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</si>
  <si>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</si>
  <si>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</si>
  <si>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</si>
  <si>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</si>
  <si>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</si>
  <si>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</si>
  <si>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</si>
  <si>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</si>
  <si>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</si>
  <si>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</si>
  <si>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</si>
  <si>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</si>
  <si>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</si>
  <si>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</si>
  <si>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</si>
  <si>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</si>
  <si>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</si>
  <si>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</si>
  <si>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</si>
  <si>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</si>
  <si>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</si>
  <si>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</si>
  <si>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</si>
  <si>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</si>
  <si>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</si>
  <si>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</si>
  <si>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</si>
  <si>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</si>
  <si>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</si>
  <si>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</si>
  <si>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</si>
  <si>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</si>
  <si>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</si>
  <si>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</si>
  <si>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</si>
  <si>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</si>
  <si>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</si>
  <si>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</si>
  <si>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</si>
  <si>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</si>
  <si>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</si>
  <si>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</si>
  <si>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</si>
  <si>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</si>
  <si>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</si>
  <si>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</si>
  <si>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</si>
  <si>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</si>
  <si>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</si>
  <si>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</si>
  <si>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</si>
  <si>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</si>
  <si>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</si>
  <si>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</si>
  <si>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</si>
  <si>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</si>
  <si>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</si>
  <si>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</si>
  <si>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</si>
  <si>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</si>
  <si>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</si>
  <si>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</si>
  <si>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</si>
  <si>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</si>
  <si>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</si>
  <si>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</si>
  <si>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</si>
  <si>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</si>
  <si>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</si>
  <si>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</si>
  <si>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</si>
  <si>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</si>
  <si>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</si>
  <si>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</si>
  <si>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</si>
  <si>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</si>
  <si>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</si>
  <si>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</si>
  <si>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</si>
  <si>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</si>
  <si>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</si>
  <si>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</si>
  <si>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</si>
  <si>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</si>
  <si>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</si>
  <si>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</si>
  <si>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</si>
  <si>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</si>
  <si>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</si>
  <si>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</si>
  <si>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</si>
  <si>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</si>
  <si>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</si>
  <si>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</si>
  <si>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</si>
  <si>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</si>
  <si>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</si>
  <si>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</si>
  <si>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</si>
  <si>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</si>
  <si>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</si>
  <si>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</si>
  <si>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</si>
  <si>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</si>
  <si>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</si>
  <si>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</si>
  <si>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</si>
  <si>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</si>
  <si>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</si>
  <si>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</si>
  <si>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</si>
  <si>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</si>
  <si>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</si>
  <si>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</si>
  <si>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</si>
  <si>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</si>
  <si>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</si>
  <si>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</si>
  <si>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</si>
  <si>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</si>
  <si>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</si>
  <si>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</si>
  <si>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</si>
  <si>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</si>
  <si>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</si>
  <si>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</si>
  <si>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</si>
  <si>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</si>
  <si>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</si>
  <si>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</si>
  <si>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</si>
  <si>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</si>
  <si>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</si>
  <si>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</si>
  <si>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</si>
  <si>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</si>
  <si>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</si>
  <si>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</si>
  <si>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</si>
  <si>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</si>
  <si>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</si>
  <si>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</si>
  <si>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</si>
  <si>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</si>
  <si>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</si>
  <si>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</si>
  <si>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</si>
  <si>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</si>
  <si>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</si>
  <si>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</si>
  <si>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</si>
  <si>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</si>
  <si>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</si>
  <si>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</si>
  <si>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</si>
  <si>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</si>
  <si>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</si>
  <si>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</si>
  <si>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</si>
  <si>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</si>
  <si>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</si>
  <si>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</si>
  <si>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</si>
  <si>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</si>
  <si>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</si>
  <si>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</si>
  <si>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</si>
  <si>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</si>
  <si>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</si>
  <si>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</si>
  <si>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</si>
  <si>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</si>
  <si>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</si>
  <si>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</si>
  <si>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</si>
  <si>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</si>
  <si>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</si>
  <si>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</si>
  <si>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</si>
  <si>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</si>
  <si>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</si>
  <si>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</si>
  <si>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</si>
  <si>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</si>
  <si>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</si>
  <si>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</si>
  <si>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</si>
  <si>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</si>
  <si>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</si>
  <si>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</si>
  <si>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</si>
  <si>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</si>
  <si>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</si>
  <si>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</si>
  <si>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</si>
  <si>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</si>
  <si>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</si>
  <si>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</si>
  <si>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</si>
  <si>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</si>
  <si>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</si>
  <si>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</si>
  <si>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</si>
  <si>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</si>
  <si>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</si>
  <si>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</si>
  <si>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</si>
  <si>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</si>
  <si>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</si>
  <si>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</si>
  <si>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</si>
  <si>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</si>
  <si>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</si>
  <si>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</si>
  <si>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</si>
  <si>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</si>
  <si>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</si>
  <si>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</si>
  <si>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</si>
  <si>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</si>
  <si>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</si>
  <si>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</si>
  <si>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</si>
  <si>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</si>
  <si>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</si>
  <si>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</si>
  <si>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</si>
  <si>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</si>
  <si>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</si>
  <si>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</si>
  <si>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</si>
  <si>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</si>
  <si>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</si>
  <si>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</si>
  <si>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</si>
  <si>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</si>
  <si>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</si>
  <si>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</si>
  <si>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</si>
  <si>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</si>
  <si>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</si>
  <si>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</si>
  <si>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</si>
  <si>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</si>
  <si>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</si>
  <si>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</si>
  <si>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</si>
  <si>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</si>
  <si>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</si>
  <si>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</si>
  <si>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</si>
  <si>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</si>
  <si>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</si>
  <si>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</si>
  <si>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</si>
  <si>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</si>
  <si>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</si>
  <si>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</si>
  <si>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</si>
  <si>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</si>
  <si>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</si>
  <si>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</si>
  <si>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</si>
  <si>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</si>
  <si>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</si>
  <si>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</si>
  <si>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</si>
  <si>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</si>
  <si>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</si>
  <si>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</si>
  <si>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</si>
  <si>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</si>
  <si>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</si>
  <si>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</si>
  <si>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</si>
  <si>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</si>
  <si>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</si>
  <si>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</si>
  <si>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</si>
  <si>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</si>
  <si>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</si>
  <si>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</si>
  <si>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</si>
  <si>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</si>
  <si>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</si>
  <si>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</si>
  <si>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</si>
  <si>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</si>
  <si>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</si>
  <si>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</si>
  <si>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</si>
  <si>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</si>
  <si>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</si>
  <si>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</si>
  <si>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</si>
  <si>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</si>
  <si>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</si>
  <si>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</si>
  <si>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</si>
  <si>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</si>
  <si>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</si>
  <si>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</si>
  <si>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</si>
  <si>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</si>
  <si>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</si>
  <si>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</si>
  <si>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</si>
  <si>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</si>
  <si>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</si>
  <si>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</si>
  <si>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</si>
  <si>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</si>
  <si>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</si>
  <si>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</si>
  <si>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</si>
  <si>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</si>
  <si>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</si>
  <si>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</si>
  <si>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</si>
  <si>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</si>
  <si>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</si>
  <si>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</si>
  <si>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</si>
  <si>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</si>
  <si>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</si>
  <si>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</si>
  <si>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</si>
  <si>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</si>
  <si>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</si>
  <si>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</si>
  <si>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</si>
  <si>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</si>
  <si>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</si>
  <si>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</si>
  <si>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</si>
  <si>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</si>
  <si>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</si>
  <si>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</si>
  <si>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</si>
  <si>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</si>
  <si>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</si>
  <si>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</si>
  <si>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</si>
  <si>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</si>
  <si>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</si>
  <si>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</si>
  <si>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</si>
  <si>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</si>
  <si>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</si>
  <si>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</si>
  <si>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</si>
  <si>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</si>
  <si>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</si>
  <si>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</si>
  <si>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</si>
  <si>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</si>
  <si>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</si>
  <si>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</si>
  <si>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</si>
  <si>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</si>
  <si>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</si>
  <si>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</si>
  <si>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</si>
  <si>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</si>
  <si>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</si>
  <si>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</si>
  <si>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</si>
  <si>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</si>
  <si>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</si>
  <si>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</si>
  <si>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</si>
  <si>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</si>
  <si>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</si>
  <si>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</si>
  <si>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</si>
  <si>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</si>
  <si>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</si>
  <si>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</si>
  <si>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</si>
  <si>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</si>
  <si>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</si>
  <si>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</si>
  <si>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</si>
  <si>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</si>
  <si>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</si>
  <si>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</si>
  <si>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</si>
  <si>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</si>
  <si>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</si>
  <si>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</si>
  <si>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</si>
  <si>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</si>
  <si>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</si>
  <si>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</si>
  <si>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</si>
  <si>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</si>
  <si>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</si>
  <si>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</si>
  <si>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</si>
  <si>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</si>
  <si>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</si>
  <si>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</si>
  <si>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</si>
  <si>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</si>
  <si>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</si>
  <si>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</si>
  <si>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</si>
  <si>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</si>
  <si>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</si>
  <si>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</si>
  <si>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</si>
  <si>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</si>
  <si>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</si>
  <si>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</si>
  <si>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</si>
  <si>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</si>
  <si>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</si>
  <si>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</si>
  <si>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</si>
  <si>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</si>
  <si>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</si>
  <si>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</si>
  <si>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</si>
  <si>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</si>
  <si>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</si>
  <si>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</si>
  <si>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</si>
  <si>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</si>
  <si>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</si>
  <si>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</si>
  <si>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</si>
  <si>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</si>
  <si>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</si>
  <si>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</si>
  <si>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</si>
  <si>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</si>
  <si>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</si>
  <si>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</si>
  <si>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</si>
  <si>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</si>
  <si>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</si>
  <si>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</si>
  <si>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</si>
  <si>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</si>
  <si>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</si>
  <si>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</si>
  <si>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</si>
  <si>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</si>
  <si>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</si>
  <si>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</si>
  <si>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</si>
  <si>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</si>
  <si>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</si>
  <si>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</si>
  <si>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</si>
  <si>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</si>
  <si>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</si>
  <si>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</si>
  <si>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</si>
  <si>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</si>
  <si>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</si>
  <si>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</si>
  <si>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</si>
  <si>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</si>
  <si>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</si>
  <si>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</si>
  <si>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</si>
  <si>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</si>
  <si>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</si>
  <si>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</si>
  <si>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</si>
  <si>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</si>
  <si>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</si>
  <si>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</si>
  <si>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</si>
  <si>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</si>
  <si>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</si>
  <si>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</si>
  <si>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</si>
  <si>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</si>
  <si>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</si>
  <si>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</si>
  <si>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</si>
  <si>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</si>
  <si>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</si>
  <si>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</si>
  <si>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</si>
  <si>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</si>
  <si>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</si>
  <si>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</si>
  <si>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</si>
  <si>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</si>
  <si>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</si>
  <si>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</si>
  <si>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</si>
  <si>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</si>
  <si>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</si>
  <si>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</si>
  <si>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</si>
  <si>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</si>
  <si>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</si>
  <si>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</si>
  <si>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</si>
  <si>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</si>
  <si>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</si>
  <si>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</si>
  <si>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</si>
  <si>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</si>
  <si>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</si>
  <si>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</si>
  <si>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</si>
  <si>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</si>
  <si>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</si>
  <si>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</si>
  <si>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</si>
  <si>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</si>
  <si>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</si>
  <si>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</si>
  <si>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</si>
  <si>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</si>
  <si>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</si>
  <si>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</si>
  <si>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</si>
  <si>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</si>
  <si>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</si>
  <si>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</si>
  <si>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</si>
  <si>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</si>
  <si>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</si>
  <si>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</si>
  <si>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</si>
  <si>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</si>
  <si>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</si>
  <si>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</si>
  <si>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</si>
  <si>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</si>
  <si>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</si>
  <si>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</si>
  <si>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</si>
  <si>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</si>
  <si>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</si>
  <si>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</si>
  <si>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</si>
  <si>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</si>
  <si>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</si>
  <si>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</si>
  <si>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</si>
  <si>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</si>
  <si>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</si>
  <si>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</si>
  <si>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</si>
  <si>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</si>
  <si>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</si>
  <si>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</si>
  <si>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</si>
  <si>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</si>
  <si>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</si>
  <si>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</si>
  <si>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</si>
  <si>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</si>
  <si>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</si>
  <si>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</si>
  <si>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</si>
  <si>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</si>
  <si>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</si>
  <si>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</si>
  <si>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</si>
  <si>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</si>
  <si>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</si>
  <si>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</si>
  <si>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</si>
  <si>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</si>
  <si>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</si>
  <si>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</si>
  <si>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</si>
  <si>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</si>
  <si>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</si>
  <si>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</si>
  <si>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</si>
  <si>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</si>
  <si>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</si>
  <si>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</si>
  <si>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</si>
  <si>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</si>
  <si>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</si>
  <si>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</si>
  <si>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</si>
  <si>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</si>
  <si>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</si>
  <si>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</si>
  <si>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</si>
  <si>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</si>
  <si>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</si>
  <si>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</si>
  <si>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</si>
  <si>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</si>
  <si>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</si>
  <si>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</si>
  <si>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</si>
  <si>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</si>
  <si>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</si>
  <si>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</si>
  <si>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</si>
  <si>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</si>
  <si>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</si>
  <si>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</si>
  <si>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</si>
  <si>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</si>
  <si>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</si>
  <si>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</si>
  <si>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</si>
  <si>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</si>
  <si>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</si>
  <si>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</si>
  <si>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</si>
  <si>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</si>
  <si>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</si>
  <si>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</si>
  <si>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</si>
  <si>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</si>
  <si>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</si>
  <si>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</si>
  <si>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</si>
  <si>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</si>
  <si>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</si>
  <si>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</si>
  <si>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</si>
  <si>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</si>
  <si>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</si>
  <si>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</si>
  <si>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</si>
  <si>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</si>
  <si>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</si>
  <si>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</si>
  <si>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</si>
  <si>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</si>
  <si>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</si>
  <si>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</si>
  <si>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</si>
  <si>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</si>
  <si>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</si>
  <si>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</si>
  <si>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</si>
  <si>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</si>
  <si>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</si>
  <si>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</si>
  <si>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</si>
  <si>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</si>
  <si>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</si>
  <si>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</si>
  <si>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</si>
  <si>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</si>
  <si>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</si>
  <si>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</si>
  <si>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</si>
  <si>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</si>
  <si>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</si>
  <si>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</si>
  <si>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</si>
  <si>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</si>
  <si>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</si>
  <si>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</si>
  <si>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</si>
  <si>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</si>
  <si>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</si>
  <si>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</si>
  <si>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</si>
  <si>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</si>
  <si>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</si>
  <si>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</si>
  <si>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</si>
  <si>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</si>
  <si>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</si>
  <si>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</si>
  <si>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</si>
  <si>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</si>
  <si>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</si>
  <si>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</si>
  <si>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</si>
  <si>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</si>
  <si>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</si>
  <si>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</si>
  <si>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</si>
  <si>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</si>
  <si>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</si>
  <si>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</si>
  <si>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</si>
  <si>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</si>
  <si>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</si>
  <si>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</si>
  <si>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</si>
  <si>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</si>
  <si>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</si>
  <si>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</si>
  <si>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</si>
  <si>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</si>
  <si>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</si>
  <si>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</si>
  <si>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</si>
  <si>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</si>
  <si>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</si>
  <si>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</si>
  <si>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</si>
  <si>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</si>
  <si>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</si>
  <si>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</si>
  <si>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</si>
  <si>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</si>
  <si>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</si>
  <si>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</si>
  <si>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</si>
  <si>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</si>
  <si>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</si>
  <si>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</si>
  <si>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</si>
  <si>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</si>
  <si>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</si>
  <si>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</si>
  <si>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</si>
  <si>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</si>
  <si>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</si>
  <si>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</si>
  <si>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</si>
  <si>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</si>
  <si>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</si>
  <si>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</si>
  <si>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</si>
  <si>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</si>
  <si>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</si>
  <si>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</si>
  <si>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</si>
  <si>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</si>
  <si>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</si>
  <si>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</si>
  <si>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</si>
  <si>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</si>
  <si>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</si>
  <si>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</si>
  <si>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</si>
  <si>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</si>
  <si>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</si>
  <si>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</si>
  <si>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</si>
  <si>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</si>
  <si>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</si>
  <si>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</si>
  <si>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</si>
  <si>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</si>
  <si>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</si>
  <si>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</si>
  <si>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</si>
  <si>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</si>
  <si>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</si>
  <si>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</si>
  <si>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</si>
  <si>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</si>
  <si>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</si>
  <si>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</si>
  <si>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</si>
  <si>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</si>
  <si>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</si>
  <si>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</si>
  <si>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</si>
  <si>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</si>
  <si>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</si>
  <si>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</si>
  <si>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</si>
  <si>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</si>
  <si>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</si>
  <si>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</si>
  <si>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</si>
  <si>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</si>
  <si>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</si>
  <si>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</si>
  <si>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</si>
  <si>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</si>
  <si>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</si>
  <si>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</si>
  <si>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</si>
  <si>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</si>
  <si>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</si>
  <si>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</si>
  <si>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</si>
  <si>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</si>
  <si>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</si>
  <si>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</si>
  <si>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</si>
  <si>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</si>
  <si>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</si>
  <si>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</si>
  <si>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</si>
  <si>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</si>
  <si>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</si>
  <si>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</si>
  <si>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</si>
  <si>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</si>
  <si>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</si>
  <si>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</si>
  <si>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</si>
  <si>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</si>
  <si>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</si>
  <si>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</si>
  <si>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</si>
  <si>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</si>
  <si>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</si>
  <si>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</si>
  <si>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</si>
  <si>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</si>
  <si>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</si>
  <si>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</si>
  <si>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</si>
  <si>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</si>
  <si>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</si>
  <si>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</si>
  <si>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</si>
  <si>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</si>
  <si>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</si>
  <si>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</si>
  <si>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</si>
  <si>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</si>
  <si>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</si>
  <si>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</si>
  <si>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</si>
  <si>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</si>
  <si>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</si>
  <si>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</si>
  <si>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</si>
  <si>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</si>
  <si>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</si>
  <si>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</si>
  <si>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</si>
  <si>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</si>
  <si>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</si>
  <si>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</si>
  <si>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</si>
  <si>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</si>
  <si>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</si>
  <si>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</si>
  <si>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</si>
  <si>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</si>
  <si>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</si>
  <si>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</si>
  <si>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</si>
  <si>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</si>
  <si>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</si>
  <si>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</si>
  <si>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</si>
  <si>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</si>
  <si>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</si>
  <si>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</si>
  <si>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</si>
  <si>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</si>
  <si>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</si>
  <si>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</si>
  <si>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</si>
  <si>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</si>
  <si>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</si>
  <si>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</si>
  <si>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</si>
  <si>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</si>
  <si>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</si>
  <si>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</si>
  <si>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</si>
  <si>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</si>
  <si>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</si>
  <si>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</si>
  <si>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</si>
  <si>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</si>
  <si>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</si>
  <si>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</si>
  <si>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</si>
  <si>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</si>
  <si>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</si>
  <si>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</si>
  <si>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</si>
  <si>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</si>
  <si>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</si>
  <si>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</si>
  <si>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</si>
  <si>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</si>
  <si>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</si>
  <si>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</si>
  <si>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</si>
  <si>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</si>
  <si>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</si>
  <si>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</si>
  <si>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</si>
  <si>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</si>
  <si>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</si>
  <si>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</si>
  <si>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</si>
  <si>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</si>
  <si>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</si>
  <si>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</si>
  <si>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</si>
  <si>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</si>
  <si>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</si>
  <si>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</si>
  <si>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</si>
  <si>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</si>
  <si>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</si>
  <si>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</si>
  <si>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</si>
  <si>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</si>
  <si>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</si>
  <si>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</si>
  <si>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</si>
  <si>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</si>
  <si>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</si>
  <si>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</si>
  <si>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</si>
  <si>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</si>
  <si>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</si>
  <si>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</si>
  <si>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</si>
  <si>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</si>
  <si>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</si>
  <si>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</si>
  <si>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</si>
  <si>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</si>
  <si>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</si>
  <si>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</si>
  <si>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</si>
  <si>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</si>
  <si>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</si>
  <si>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</si>
  <si>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</si>
  <si>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</si>
  <si>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</si>
  <si>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</si>
  <si>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</si>
  <si>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</si>
  <si>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</si>
  <si>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</si>
  <si>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</si>
  <si>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</si>
  <si>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</si>
  <si>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</si>
  <si>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</si>
  <si>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</si>
  <si>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</si>
  <si>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</si>
  <si>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</si>
  <si>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</si>
  <si>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</si>
  <si>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</si>
  <si>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</si>
  <si>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</si>
  <si>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</si>
  <si>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</si>
  <si>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</si>
  <si>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</si>
  <si>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</si>
  <si>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</si>
  <si>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</si>
  <si>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</si>
  <si>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</si>
  <si>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</si>
  <si>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</si>
  <si>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</si>
  <si>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</si>
  <si>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</si>
  <si>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</si>
  <si>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</si>
  <si>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</si>
  <si>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</si>
  <si>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</si>
  <si>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</si>
  <si>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</si>
  <si>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</si>
  <si>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</si>
  <si>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</si>
  <si>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</si>
  <si>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</si>
  <si>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</si>
  <si>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</si>
  <si>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</si>
  <si>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</si>
  <si>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</si>
  <si>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</si>
  <si>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</si>
  <si>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</si>
  <si>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</si>
  <si>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</si>
  <si>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</si>
  <si>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</si>
  <si>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</si>
  <si>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</si>
  <si>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</si>
  <si>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</si>
  <si>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</si>
  <si>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</si>
  <si>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</si>
  <si>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</si>
  <si>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</si>
  <si>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</si>
  <si>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</si>
  <si>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</si>
  <si>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</si>
  <si>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</si>
  <si>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</si>
  <si>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</si>
  <si>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</si>
  <si>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</si>
  <si>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</si>
  <si>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</si>
  <si>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</si>
  <si>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</si>
  <si>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</si>
  <si>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</si>
  <si>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</si>
  <si>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</si>
  <si>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</si>
  <si>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</si>
  <si>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</si>
  <si>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</si>
  <si>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</si>
  <si>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</si>
  <si>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</si>
  <si>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</si>
  <si>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</si>
  <si>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</si>
  <si>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</si>
  <si>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</si>
  <si>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</si>
  <si>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</si>
  <si>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</si>
  <si>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</si>
  <si>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</si>
  <si>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</si>
  <si>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</si>
  <si>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</si>
  <si>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</si>
  <si>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</si>
  <si>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</si>
  <si>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</si>
  <si>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</si>
  <si>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</si>
  <si>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</si>
  <si>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</si>
  <si>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</si>
  <si>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</si>
  <si>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</si>
  <si>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</si>
  <si>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</si>
  <si>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</si>
  <si>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</si>
  <si>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</si>
  <si>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</si>
  <si>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</si>
  <si>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</si>
  <si>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</si>
  <si>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</si>
  <si>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</si>
  <si>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</si>
  <si>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</si>
  <si>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</si>
  <si>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</si>
  <si>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</si>
  <si>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</si>
  <si>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</si>
  <si>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</si>
  <si>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</si>
  <si>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</si>
  <si>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</si>
  <si>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</si>
  <si>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</si>
  <si>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</si>
  <si>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</si>
  <si>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</si>
  <si>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</si>
  <si>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</si>
  <si>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</si>
  <si>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</si>
  <si>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</si>
  <si>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</si>
  <si>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</si>
  <si>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</si>
  <si>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</si>
  <si>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</si>
  <si>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</si>
  <si>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</si>
  <si>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</si>
  <si>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</si>
  <si>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</si>
  <si>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</si>
  <si>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</si>
  <si>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</si>
  <si>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</si>
  <si>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</si>
  <si>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</si>
  <si>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</si>
  <si>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</si>
  <si>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</si>
  <si>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</si>
  <si>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</si>
  <si>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</si>
  <si>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</si>
  <si>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</si>
  <si>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</si>
  <si>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</si>
  <si>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</si>
  <si>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</si>
  <si>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</si>
  <si>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</si>
  <si>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</si>
  <si>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</si>
  <si>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</si>
  <si>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</si>
  <si>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</si>
  <si>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</si>
  <si>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</si>
  <si>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</si>
  <si>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</si>
  <si>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</si>
  <si>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</si>
  <si>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</si>
  <si>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</si>
  <si>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</si>
  <si>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</si>
  <si>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</si>
  <si>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</si>
  <si>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</si>
  <si>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</si>
  <si>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</si>
  <si>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</si>
  <si>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</si>
  <si>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</si>
  <si>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</si>
  <si>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</si>
  <si>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</si>
  <si>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</si>
  <si>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</si>
  <si>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</si>
  <si>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</si>
  <si>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</si>
  <si>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</si>
  <si>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</si>
  <si>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</si>
  <si>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</si>
  <si>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</si>
  <si>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</si>
  <si>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</si>
  <si>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</si>
  <si>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</si>
  <si>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</si>
  <si>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</si>
  <si>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</si>
  <si>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</si>
  <si>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</si>
  <si>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</si>
  <si>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</si>
  <si>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</si>
  <si>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</si>
  <si>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</si>
  <si>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</si>
  <si>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</si>
  <si>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</si>
  <si>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</si>
  <si>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</si>
  <si>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</si>
  <si>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</si>
  <si>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</si>
  <si>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</si>
  <si>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</si>
  <si>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</si>
  <si>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</si>
  <si>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</si>
  <si>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</si>
  <si>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</si>
  <si>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</si>
  <si>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</si>
  <si>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</si>
  <si>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</si>
  <si>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</si>
  <si>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</si>
  <si>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</si>
  <si>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</si>
  <si>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</si>
  <si>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</si>
  <si>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</si>
  <si>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</si>
  <si>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</si>
  <si>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</si>
  <si>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</si>
  <si>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</si>
  <si>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</si>
  <si>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</si>
  <si>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</si>
  <si>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</si>
  <si>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</si>
  <si>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</si>
  <si>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</si>
  <si>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</si>
  <si>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</si>
  <si>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</si>
  <si>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</si>
  <si>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</si>
  <si>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</si>
  <si>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</si>
  <si>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</si>
  <si>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</si>
  <si>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</si>
  <si>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</si>
  <si>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</si>
  <si>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</si>
  <si>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</si>
  <si>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</si>
  <si>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</si>
  <si>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</si>
  <si>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</si>
  <si>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</si>
  <si>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</si>
  <si>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</si>
  <si>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</si>
  <si>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</si>
  <si>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</si>
  <si>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</si>
  <si>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</si>
  <si>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</si>
  <si>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</si>
  <si>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</si>
  <si>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</si>
  <si>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</si>
  <si>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</si>
  <si>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</si>
  <si>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</si>
  <si>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</si>
  <si>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</si>
  <si>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</si>
  <si>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</si>
  <si>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</si>
  <si>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</si>
  <si>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</si>
  <si>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</si>
  <si>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</si>
  <si>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</si>
  <si>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</si>
  <si>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</si>
  <si>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</si>
  <si>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</si>
  <si>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</si>
  <si>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</si>
  <si>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</si>
  <si>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</si>
  <si>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</si>
  <si>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</si>
  <si>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</si>
  <si>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</si>
  <si>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</si>
  <si>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</si>
  <si>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</si>
  <si>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</si>
  <si>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</si>
  <si>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</si>
  <si>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</si>
  <si>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</si>
  <si>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</si>
  <si>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</si>
  <si>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</si>
  <si>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</si>
  <si>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</si>
  <si>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</si>
  <si>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</si>
  <si>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</si>
  <si>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</si>
  <si>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</si>
  <si>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</si>
  <si>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</si>
  <si>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</si>
  <si>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</si>
  <si>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</si>
  <si>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</si>
  <si>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</si>
  <si>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</si>
  <si>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</si>
  <si>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</si>
  <si>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</si>
  <si>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</si>
  <si>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</si>
  <si>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</si>
  <si>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</si>
  <si>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</si>
  <si>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</si>
  <si>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</si>
  <si>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</si>
  <si>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</si>
  <si>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</si>
  <si>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</si>
  <si>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</si>
  <si>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</si>
  <si>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</si>
  <si>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</si>
  <si>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</si>
  <si>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</si>
  <si>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</si>
  <si>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</si>
  <si>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</si>
  <si>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</si>
  <si>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</si>
  <si>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</si>
  <si>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</si>
  <si>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</si>
  <si>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</si>
  <si>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</si>
  <si>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</si>
  <si>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</si>
  <si>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</si>
  <si>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</si>
  <si>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</si>
  <si>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</si>
  <si>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</si>
  <si>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</si>
  <si>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</si>
  <si>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</si>
  <si>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</si>
  <si>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</si>
  <si>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</si>
  <si>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</si>
  <si>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</si>
  <si>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</si>
  <si>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</si>
  <si>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</si>
  <si>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</si>
  <si>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</si>
  <si>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</si>
  <si>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</si>
  <si>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</si>
  <si>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</si>
  <si>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</si>
  <si>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</si>
  <si>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</si>
  <si>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</si>
  <si>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</si>
  <si>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</si>
  <si>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</si>
  <si>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</si>
  <si>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</si>
  <si>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</si>
  <si>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</si>
  <si>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</si>
  <si>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</si>
  <si>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</si>
  <si>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</si>
  <si>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</si>
  <si>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</si>
  <si>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</si>
  <si>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</si>
  <si>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</si>
  <si>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</si>
  <si>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</si>
  <si>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</si>
  <si>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</si>
  <si>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</si>
  <si>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</si>
  <si>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</si>
  <si>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</si>
  <si>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</si>
  <si>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</si>
  <si>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</si>
  <si>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</si>
  <si>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</si>
  <si>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</si>
  <si>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</si>
  <si>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</si>
  <si>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</si>
  <si>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</si>
  <si>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</si>
  <si>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</si>
  <si>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</si>
  <si>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</si>
  <si>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</si>
  <si>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</si>
  <si>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</si>
  <si>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</si>
  <si>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</si>
  <si>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</si>
  <si>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</si>
  <si>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</si>
  <si>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</si>
  <si>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</si>
  <si>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</si>
  <si>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</si>
  <si>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</si>
  <si>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</si>
  <si>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</si>
  <si>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</si>
  <si>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</si>
  <si>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</si>
  <si>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</si>
  <si>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</si>
  <si>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</si>
  <si>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</si>
  <si>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</si>
  <si>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</si>
  <si>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</si>
  <si>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</si>
  <si>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</si>
  <si>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</si>
  <si>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</si>
  <si>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</si>
  <si>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</si>
  <si>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</si>
  <si>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</si>
  <si>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</si>
  <si>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</si>
  <si>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</si>
  <si>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</si>
  <si>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</si>
  <si>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</si>
  <si>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</si>
  <si>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</si>
  <si>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</si>
  <si>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</si>
  <si>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</si>
  <si>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</si>
  <si>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</si>
  <si>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</si>
  <si>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</si>
  <si>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</si>
  <si>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</si>
  <si>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</si>
  <si>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</si>
  <si>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</si>
  <si>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</si>
  <si>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</si>
  <si>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</si>
  <si>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</si>
  <si>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</si>
  <si>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</si>
  <si>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</si>
  <si>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</si>
  <si>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</si>
  <si>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</si>
  <si>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</si>
  <si>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</si>
  <si>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</si>
  <si>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</si>
  <si>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</si>
  <si>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</si>
  <si>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</si>
  <si>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</si>
  <si>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</si>
  <si>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</si>
  <si>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</si>
  <si>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</si>
  <si>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</si>
  <si>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</si>
  <si>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</si>
  <si>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</si>
  <si>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</si>
  <si>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</si>
  <si>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</si>
  <si>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</si>
  <si>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</si>
  <si>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</si>
  <si>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</si>
  <si>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</si>
  <si>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</si>
  <si>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</si>
  <si>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</si>
  <si>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</si>
  <si>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</si>
  <si>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</si>
  <si>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</si>
  <si>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</si>
  <si>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</si>
  <si>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</si>
  <si>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</si>
  <si>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</si>
  <si>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</si>
  <si>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</si>
  <si>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</si>
  <si>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</si>
  <si>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</si>
  <si>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</si>
  <si>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</si>
  <si>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</si>
  <si>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</si>
  <si>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</si>
  <si>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</si>
  <si>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</si>
  <si>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</si>
  <si>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</si>
  <si>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</si>
  <si>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</si>
  <si>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</si>
  <si>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</si>
  <si>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</si>
  <si>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</si>
  <si>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</si>
  <si>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</si>
  <si>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</si>
  <si>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</si>
  <si>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</si>
  <si>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</si>
  <si>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</si>
  <si>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</si>
  <si>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</si>
  <si>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</si>
  <si>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</si>
  <si>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</si>
  <si>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</si>
  <si>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</si>
  <si>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</si>
  <si>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</si>
  <si>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</si>
  <si>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</si>
  <si>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</si>
  <si>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</si>
  <si>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</si>
  <si>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</si>
  <si>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</si>
  <si>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</si>
  <si>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</si>
  <si>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</si>
  <si>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</si>
  <si>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</si>
  <si>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</si>
  <si>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</si>
  <si>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</si>
  <si>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</si>
  <si>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</si>
  <si>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</si>
  <si>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</si>
  <si>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</si>
  <si>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</si>
  <si>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</si>
  <si>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</si>
  <si>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</si>
  <si>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</si>
  <si>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</si>
  <si>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</si>
  <si>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</si>
  <si>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</si>
  <si>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</si>
  <si>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</si>
  <si>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</si>
  <si>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</si>
  <si>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</si>
  <si>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</si>
  <si>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</si>
  <si>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</si>
  <si>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</si>
  <si>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</si>
  <si>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</si>
  <si>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</si>
  <si>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</si>
  <si>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</si>
  <si>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</si>
  <si>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</si>
  <si>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</si>
  <si>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</si>
  <si>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</si>
  <si>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</si>
  <si>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</si>
  <si>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</si>
  <si>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</si>
  <si>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</si>
  <si>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</si>
  <si>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</si>
  <si>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</si>
  <si>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</si>
  <si>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</si>
  <si>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</si>
  <si>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</si>
  <si>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</si>
  <si>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</si>
  <si>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</si>
  <si>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</si>
  <si>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</si>
  <si>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</si>
  <si>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</si>
  <si>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</si>
  <si>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</si>
  <si>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</si>
  <si>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</si>
  <si>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</si>
  <si>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</si>
  <si>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</si>
  <si>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</si>
  <si>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</si>
  <si>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</si>
  <si>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</si>
  <si>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</si>
  <si>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</si>
  <si>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</si>
  <si>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</si>
  <si>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</si>
  <si>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</si>
  <si>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</si>
  <si>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</si>
  <si>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</si>
  <si>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</si>
  <si>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</si>
  <si>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</si>
  <si>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</si>
  <si>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</si>
  <si>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</si>
  <si>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</si>
  <si>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</si>
  <si>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</si>
  <si>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</si>
  <si>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</si>
  <si>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</si>
  <si>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</si>
  <si>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</si>
  <si>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</si>
  <si>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</si>
  <si>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</si>
  <si>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</si>
  <si>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</si>
  <si>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</si>
  <si>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</si>
  <si>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</si>
  <si>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</si>
  <si>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</si>
  <si>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</si>
  <si>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</si>
  <si>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</si>
  <si>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</si>
  <si>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</si>
  <si>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</si>
  <si>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</si>
  <si>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</si>
  <si>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</si>
  <si>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</si>
  <si>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</si>
  <si>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</si>
  <si>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</si>
  <si>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</si>
  <si>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</si>
  <si>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</si>
  <si>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</si>
  <si>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</si>
  <si>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</si>
  <si>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</si>
  <si>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</si>
  <si>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</si>
  <si>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</si>
  <si>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</si>
  <si>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</si>
  <si>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</si>
  <si>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</si>
  <si>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</si>
  <si>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</si>
  <si>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</si>
  <si>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</si>
  <si>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</si>
  <si>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</si>
  <si>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</si>
  <si>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</si>
  <si>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</si>
  <si>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</si>
  <si>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</si>
  <si>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</si>
  <si>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</si>
  <si>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</si>
  <si>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</si>
  <si>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</si>
  <si>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</si>
  <si>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</si>
  <si>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</si>
  <si>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</si>
  <si>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</si>
  <si>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</si>
  <si>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</si>
  <si>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</si>
  <si>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</si>
  <si>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</si>
  <si>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</si>
  <si>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</si>
  <si>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</si>
  <si>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</si>
  <si>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</si>
  <si>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</si>
  <si>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</si>
  <si>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</si>
  <si>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</si>
  <si>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</si>
  <si>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</si>
  <si>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</si>
  <si>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</si>
  <si>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</si>
  <si>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</si>
  <si>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</si>
  <si>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</si>
  <si>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</si>
  <si>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</si>
  <si>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</si>
  <si>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</si>
  <si>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</si>
  <si>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</si>
  <si>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</si>
  <si>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</si>
  <si>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</si>
  <si>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</si>
  <si>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</si>
  <si>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</si>
  <si>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</si>
  <si>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</si>
  <si>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</si>
  <si>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</si>
  <si>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</si>
  <si>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</si>
  <si>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</si>
  <si>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</si>
  <si>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</si>
  <si>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</si>
  <si>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</si>
  <si>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</si>
  <si>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</si>
  <si>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</si>
  <si>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</si>
  <si>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</si>
  <si>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</si>
  <si>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</si>
  <si>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</si>
  <si>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</si>
  <si>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</si>
  <si>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</si>
  <si>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</si>
  <si>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</si>
  <si>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</si>
  <si>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</si>
  <si>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</si>
  <si>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</si>
  <si>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</si>
  <si>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</si>
  <si>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</si>
  <si>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</si>
  <si>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</si>
  <si>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</si>
  <si>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</si>
  <si>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</si>
  <si>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</si>
  <si>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</si>
  <si>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</si>
  <si>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</si>
  <si>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</si>
  <si>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</si>
  <si>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</si>
  <si>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</si>
  <si>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</si>
  <si>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</si>
  <si>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</si>
  <si>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</si>
  <si>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</si>
  <si>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</si>
  <si>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</si>
  <si>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</si>
  <si>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</si>
  <si>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</si>
  <si>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</si>
  <si>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</si>
  <si>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</si>
  <si>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</si>
  <si>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</si>
  <si>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</si>
  <si>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</si>
  <si>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</si>
  <si>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</si>
  <si>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</si>
  <si>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</si>
  <si>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</si>
  <si>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</si>
  <si>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</si>
  <si>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</si>
  <si>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</si>
  <si>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</si>
  <si>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</si>
  <si>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</si>
  <si>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</si>
  <si>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</si>
  <si>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</si>
  <si>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</si>
  <si>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</si>
  <si>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</si>
  <si>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</si>
  <si>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</si>
  <si>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</si>
  <si>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</si>
  <si>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</si>
  <si>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</si>
  <si>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</si>
  <si>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</si>
  <si>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</si>
  <si>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</si>
  <si>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</si>
  <si>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</si>
  <si>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</si>
  <si>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</si>
  <si>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</si>
  <si>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</si>
  <si>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</si>
  <si>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</si>
  <si>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</si>
  <si>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</si>
  <si>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</si>
  <si>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</si>
  <si>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</si>
  <si>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</si>
  <si>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</si>
  <si>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</si>
  <si>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</si>
  <si>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</si>
  <si>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</si>
  <si>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</si>
  <si>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</si>
  <si>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</si>
  <si>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</si>
  <si>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</si>
  <si>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</si>
  <si>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</si>
  <si>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</si>
  <si>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</si>
  <si>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</si>
  <si>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</si>
  <si>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</si>
  <si>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</si>
  <si>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</si>
  <si>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</si>
  <si>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</si>
  <si>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</si>
  <si>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</si>
  <si>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</si>
  <si>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</si>
  <si>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</si>
  <si>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</si>
  <si>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</si>
  <si>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</si>
  <si>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</si>
  <si>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</si>
  <si>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</si>
  <si>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</si>
  <si>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</si>
  <si>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</si>
  <si>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</si>
  <si>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</si>
  <si>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</si>
  <si>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</si>
  <si>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</si>
  <si>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</si>
  <si>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</si>
  <si>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</si>
  <si>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</si>
  <si>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</si>
  <si>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</si>
  <si>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</si>
  <si>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</si>
  <si>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</si>
  <si>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</si>
  <si>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</si>
  <si>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</si>
  <si>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</si>
  <si>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</si>
  <si>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</si>
  <si>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</si>
  <si>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</si>
  <si>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</si>
  <si>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</si>
  <si>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</si>
  <si>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</si>
  <si>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</si>
  <si>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</si>
  <si>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</si>
  <si>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</si>
  <si>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</si>
  <si>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</si>
  <si>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</si>
  <si>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</si>
  <si>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</si>
  <si>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</si>
  <si>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</si>
  <si>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</si>
  <si>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</si>
  <si>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</si>
  <si>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</si>
  <si>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</si>
  <si>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</si>
  <si>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</si>
  <si>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</si>
  <si>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</si>
  <si>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</si>
  <si>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</si>
  <si>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</si>
  <si>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</si>
  <si>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</si>
  <si>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</si>
  <si>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</si>
  <si>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</si>
  <si>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</si>
  <si>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</si>
  <si>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</si>
  <si>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</si>
  <si>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</si>
  <si>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</si>
  <si>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</si>
  <si>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</si>
  <si>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</si>
  <si>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</si>
  <si>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</si>
  <si>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</si>
  <si>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</si>
  <si>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</si>
  <si>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</si>
  <si>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</si>
  <si>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</si>
  <si>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</si>
  <si>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</si>
  <si>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</si>
  <si>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</si>
  <si>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</si>
  <si>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</si>
  <si>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</si>
  <si>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</si>
  <si>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</si>
  <si>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</si>
  <si>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</si>
  <si>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</si>
  <si>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</si>
  <si>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</si>
  <si>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</si>
  <si>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</si>
  <si>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</si>
  <si>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</si>
  <si>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</si>
  <si>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</si>
  <si>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</si>
  <si>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</si>
  <si>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</si>
  <si>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</si>
  <si>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</si>
  <si>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</si>
  <si>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</si>
  <si>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</si>
  <si>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</si>
  <si>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</si>
  <si>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</si>
  <si>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</si>
  <si>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</si>
  <si>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</si>
  <si>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</si>
  <si>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</si>
  <si>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</si>
  <si>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</si>
  <si>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</si>
  <si>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</si>
  <si>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</si>
  <si>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</si>
  <si>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</si>
  <si>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</si>
  <si>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</si>
  <si>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</si>
  <si>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</si>
  <si>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</si>
  <si>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</si>
  <si>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</si>
  <si>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</si>
  <si>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</si>
  <si>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</si>
  <si>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</si>
  <si>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</si>
  <si>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</si>
  <si>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</si>
  <si>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</si>
  <si>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</si>
  <si>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</si>
  <si>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</si>
  <si>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</si>
  <si>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</si>
  <si>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</si>
  <si>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</si>
  <si>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</si>
  <si>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</si>
  <si>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</si>
  <si>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</si>
  <si>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</si>
  <si>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</si>
  <si>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</si>
  <si>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</si>
  <si>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</si>
  <si>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</si>
  <si>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</si>
  <si>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</si>
  <si>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</si>
  <si>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</si>
  <si>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</si>
  <si>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</si>
  <si>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</si>
  <si>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</si>
  <si>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</si>
  <si>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</si>
  <si>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</si>
  <si>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</si>
  <si>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</si>
  <si>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</si>
  <si>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</si>
  <si>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</si>
  <si>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</si>
  <si>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</si>
  <si>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</si>
  <si>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</si>
  <si>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</si>
  <si>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</si>
  <si>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</si>
  <si>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</si>
  <si>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</si>
  <si>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</si>
  <si>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</si>
  <si>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</si>
  <si>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</si>
  <si>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</si>
  <si>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</si>
  <si>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</si>
  <si>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</si>
  <si>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</si>
  <si>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</si>
  <si>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</si>
  <si>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</si>
  <si>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</si>
  <si>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</si>
  <si>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</si>
  <si>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</si>
  <si>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</si>
  <si>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</si>
  <si>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</si>
  <si>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</si>
  <si>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</si>
  <si>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</si>
  <si>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</si>
  <si>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</si>
  <si>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</si>
  <si>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</si>
  <si>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</si>
  <si>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</si>
  <si>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</si>
  <si>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</si>
  <si>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</si>
  <si>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</si>
  <si>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</si>
  <si>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</si>
  <si>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</si>
  <si>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</si>
  <si>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</si>
  <si>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</si>
  <si>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</si>
  <si>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</si>
  <si>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</si>
  <si>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</si>
  <si>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</si>
  <si>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</si>
  <si>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</si>
  <si>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</si>
  <si>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</si>
  <si>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</si>
  <si>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</si>
  <si>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</si>
  <si>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</si>
  <si>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</si>
  <si>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</si>
  <si>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</si>
  <si>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</si>
  <si>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</si>
  <si>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</si>
  <si>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</si>
  <si>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</si>
  <si>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</si>
  <si>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</si>
  <si>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</si>
  <si>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</si>
  <si>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</si>
  <si>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</si>
  <si>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</si>
  <si>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</si>
  <si>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</si>
  <si>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</si>
  <si>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</si>
  <si>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</si>
  <si>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</si>
  <si>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</si>
  <si>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</si>
  <si>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</si>
  <si>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</si>
  <si>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</si>
  <si>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</si>
  <si>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</si>
  <si>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</si>
  <si>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</si>
  <si>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</si>
  <si>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</si>
  <si>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</si>
  <si>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</si>
  <si>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</si>
  <si>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</si>
  <si>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</si>
  <si>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</si>
  <si>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</si>
  <si>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</si>
  <si>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</si>
  <si>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</si>
  <si>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</si>
  <si>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</si>
  <si>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</si>
  <si>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</si>
  <si>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</si>
  <si>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</si>
  <si>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</si>
  <si>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</si>
  <si>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</si>
  <si>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</si>
  <si>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</si>
  <si>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</si>
  <si>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</si>
  <si>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</si>
  <si>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</si>
  <si>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</si>
  <si>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</si>
  <si>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</si>
  <si>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</si>
  <si>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</si>
  <si>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</si>
  <si>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</si>
  <si>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</si>
  <si>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</si>
  <si>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</si>
  <si>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</si>
  <si>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</si>
  <si>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</si>
  <si>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</si>
  <si>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</si>
  <si>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</si>
  <si>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</si>
  <si>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</si>
  <si>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</si>
  <si>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</si>
  <si>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</si>
  <si>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</si>
  <si>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</si>
  <si>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</si>
  <si>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</si>
  <si>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</si>
  <si>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</si>
  <si>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</si>
  <si>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</si>
  <si>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</si>
  <si>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</si>
  <si>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</si>
  <si>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</si>
  <si>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</si>
  <si>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</si>
  <si>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</si>
  <si>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</si>
  <si>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</si>
  <si>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</si>
  <si>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</si>
  <si>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</si>
  <si>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</si>
  <si>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</si>
  <si>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</si>
  <si>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</si>
  <si>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</si>
  <si>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</si>
  <si>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</si>
  <si>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</si>
  <si>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</si>
  <si>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</si>
  <si>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</si>
  <si>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</si>
  <si>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</si>
  <si>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</si>
  <si>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</si>
  <si>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</si>
  <si>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</si>
  <si>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</si>
  <si>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</si>
  <si>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</si>
  <si>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</si>
  <si>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</si>
  <si>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</si>
  <si>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</si>
  <si>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</si>
  <si>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</si>
  <si>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</si>
  <si>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</si>
  <si>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</si>
  <si>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</si>
  <si>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</si>
  <si>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</si>
  <si>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</si>
  <si>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</si>
  <si>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</si>
  <si>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</si>
  <si>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</si>
  <si>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</si>
  <si>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</si>
  <si>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</si>
  <si>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</si>
  <si>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</si>
  <si>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</si>
  <si>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</si>
  <si>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</si>
  <si>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</si>
  <si>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</si>
  <si>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</si>
  <si>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</si>
  <si>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</si>
  <si>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</si>
  <si>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</si>
  <si>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</si>
  <si>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</si>
  <si>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</si>
  <si>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</si>
  <si>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</si>
  <si>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</si>
  <si>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</si>
  <si>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</si>
  <si>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</si>
  <si>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</si>
  <si>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</si>
  <si>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</si>
  <si>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</si>
  <si>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</si>
  <si>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</si>
  <si>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</si>
  <si>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</si>
  <si>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</si>
  <si>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</si>
  <si>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</si>
  <si>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</si>
  <si>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</si>
  <si>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</si>
  <si>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</si>
  <si>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</si>
  <si>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</si>
  <si>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</si>
  <si>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</si>
  <si>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</si>
  <si>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</si>
  <si>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</si>
  <si>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</si>
  <si>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</si>
  <si>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</si>
  <si>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</si>
  <si>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</si>
  <si>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</si>
  <si>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</si>
  <si>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</si>
  <si>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</si>
  <si>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</si>
  <si>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</si>
  <si>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</si>
  <si>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</si>
  <si>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</si>
  <si>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</si>
  <si>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</si>
  <si>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</si>
  <si>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</si>
  <si>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</si>
  <si>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</si>
  <si>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</si>
  <si>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</si>
  <si>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</si>
  <si>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</si>
  <si>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</si>
  <si>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</si>
  <si>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</si>
  <si>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</si>
  <si>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</si>
  <si>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</si>
  <si>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</si>
  <si>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</si>
  <si>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</si>
  <si>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</si>
  <si>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</si>
  <si>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</si>
  <si>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</si>
  <si>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</si>
  <si>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</si>
  <si>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</si>
  <si>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</si>
  <si>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</si>
  <si>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</si>
  <si>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</si>
  <si>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</si>
  <si>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</si>
  <si>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</si>
  <si>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</si>
  <si>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</si>
  <si>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</si>
  <si>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</si>
  <si>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</si>
  <si>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</si>
  <si>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</si>
  <si>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</si>
  <si>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</si>
  <si>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</si>
  <si>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</si>
  <si>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</si>
  <si>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</si>
  <si>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</si>
  <si>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</si>
  <si>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</si>
  <si>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</si>
  <si>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</si>
  <si>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</si>
  <si>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</si>
  <si>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</si>
  <si>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</si>
  <si>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</si>
  <si>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</si>
  <si>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</si>
  <si>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</si>
  <si>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</si>
  <si>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</si>
  <si>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</si>
  <si>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</si>
  <si>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</si>
  <si>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</si>
  <si>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</si>
  <si>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</si>
  <si>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</si>
  <si>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</si>
  <si>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</si>
  <si>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</si>
  <si>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</si>
  <si>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</si>
  <si>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</si>
  <si>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</si>
  <si>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</si>
  <si>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</si>
  <si>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</si>
  <si>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</si>
  <si>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</si>
  <si>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</si>
  <si>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</si>
  <si>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</si>
  <si>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</si>
  <si>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</si>
  <si>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</si>
  <si>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</si>
  <si>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</si>
  <si>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</si>
  <si>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</si>
  <si>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</si>
  <si>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</si>
  <si>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</si>
  <si>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</si>
  <si>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</si>
  <si>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</si>
  <si>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</si>
  <si>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</si>
  <si>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</si>
  <si>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</si>
  <si>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</si>
  <si>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</si>
  <si>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</si>
  <si>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</si>
  <si>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</si>
  <si>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</si>
  <si>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</si>
  <si>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</si>
  <si>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</si>
  <si>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</si>
  <si>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</si>
  <si>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</si>
  <si>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</si>
  <si>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</si>
  <si>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</si>
  <si>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</si>
  <si>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</si>
  <si>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</si>
  <si>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</si>
  <si>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</si>
  <si>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</si>
  <si>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</si>
  <si>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</si>
  <si>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</si>
  <si>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</si>
  <si>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</si>
  <si>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</si>
  <si>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</si>
  <si>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</si>
  <si>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</si>
  <si>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</si>
  <si>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</si>
  <si>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</si>
  <si>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</si>
  <si>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</si>
  <si>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</si>
  <si>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</si>
  <si>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</si>
  <si>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</si>
  <si>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</si>
  <si>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</si>
  <si>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</si>
  <si>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</si>
  <si>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</si>
  <si>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</si>
  <si>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</si>
  <si>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</si>
  <si>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</si>
  <si>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</si>
  <si>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</si>
  <si>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</si>
  <si>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</si>
  <si>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</si>
  <si>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</si>
  <si>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</si>
  <si>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</si>
  <si>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</si>
  <si>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</si>
  <si>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</si>
  <si>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</si>
  <si>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</si>
  <si>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</si>
  <si>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</si>
  <si>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</si>
  <si>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</si>
  <si>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</si>
  <si>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</si>
  <si>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</si>
  <si>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</si>
  <si>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</si>
  <si>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</si>
  <si>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</si>
  <si>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</si>
  <si>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</si>
  <si>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</si>
  <si>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</si>
  <si>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</si>
  <si>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</si>
  <si>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</si>
  <si>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</si>
  <si>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</si>
  <si>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</si>
  <si>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</si>
  <si>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</si>
  <si>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</si>
  <si>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</si>
  <si>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</si>
  <si>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</si>
  <si>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</si>
  <si>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</si>
  <si>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</si>
  <si>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</si>
  <si>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</si>
  <si>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</si>
  <si>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</si>
  <si>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</si>
  <si>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</si>
  <si>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</si>
  <si>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</si>
  <si>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</si>
  <si>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</si>
  <si>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</si>
  <si>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</si>
  <si>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</si>
  <si>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</si>
  <si>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</si>
  <si>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</si>
  <si>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</si>
  <si>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</si>
  <si>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</si>
  <si>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</si>
  <si>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</si>
  <si>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</si>
  <si>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</si>
  <si>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</si>
  <si>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</si>
  <si>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</si>
  <si>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</si>
  <si>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</si>
  <si>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</si>
  <si>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</si>
  <si>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</si>
  <si>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</si>
  <si>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</si>
  <si>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</si>
  <si>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</si>
  <si>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</si>
  <si>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</si>
  <si>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</si>
  <si>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</si>
  <si>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</si>
  <si>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</si>
  <si>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</si>
  <si>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</si>
  <si>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</si>
  <si>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</si>
  <si>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</si>
  <si>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</si>
  <si>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</si>
  <si>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</si>
  <si>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</si>
  <si>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</si>
  <si>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</si>
  <si>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</si>
  <si>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</si>
  <si>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</si>
  <si>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</si>
  <si>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</si>
  <si>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</si>
  <si>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</si>
  <si>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</si>
  <si>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</si>
  <si>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</si>
  <si>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</si>
  <si>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</si>
  <si>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</si>
  <si>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</si>
  <si>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</si>
  <si>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</si>
  <si>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</si>
  <si>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</si>
  <si>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</si>
  <si>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</si>
  <si>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</si>
  <si>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</si>
  <si>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</si>
  <si>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</si>
  <si>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</si>
  <si>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</si>
  <si>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</si>
  <si>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</si>
  <si>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</si>
  <si>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</si>
  <si>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</si>
  <si>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</si>
  <si>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</si>
  <si>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</si>
  <si>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</si>
  <si>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</si>
  <si>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</si>
  <si>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</si>
  <si>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</si>
  <si>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</si>
  <si>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</si>
  <si>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</si>
  <si>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</si>
  <si>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</si>
  <si>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</si>
  <si>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</si>
  <si>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</si>
  <si>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</si>
  <si>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</si>
  <si>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</si>
  <si>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</si>
  <si>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</si>
  <si>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</si>
  <si>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</si>
  <si>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</si>
  <si>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</si>
  <si>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</si>
  <si>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</si>
  <si>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</si>
  <si>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</si>
  <si>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</si>
  <si>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</si>
  <si>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</si>
  <si>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</si>
  <si>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</si>
  <si>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</si>
  <si>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</si>
  <si>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</si>
  <si>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</si>
  <si>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</si>
  <si>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</si>
  <si>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</si>
  <si>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</si>
  <si>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</si>
  <si>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</si>
  <si>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</si>
  <si>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</si>
  <si>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</si>
  <si>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</si>
  <si>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</si>
  <si>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</si>
  <si>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</si>
  <si>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</si>
  <si>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</si>
  <si>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</si>
  <si>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</si>
  <si>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</si>
  <si>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</si>
  <si>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</si>
  <si>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</si>
  <si>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</si>
  <si>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</si>
  <si>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</si>
  <si>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</si>
  <si>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</si>
  <si>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</si>
  <si>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</si>
  <si>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</si>
  <si>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</si>
  <si>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</si>
  <si>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</si>
  <si>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</si>
  <si>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</si>
  <si>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</si>
  <si>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</si>
  <si>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</si>
  <si>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</si>
  <si>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</si>
  <si>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</si>
  <si>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</si>
  <si>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</si>
  <si>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</si>
  <si>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</si>
  <si>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</si>
  <si>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</si>
  <si>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</si>
  <si>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</si>
  <si>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</si>
  <si>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</si>
  <si>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</si>
  <si>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</si>
  <si>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</si>
  <si>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</si>
  <si>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</si>
  <si>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</si>
  <si>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</si>
  <si>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</si>
  <si>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</si>
  <si>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</si>
  <si>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</si>
  <si>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</si>
  <si>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</si>
  <si>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</si>
  <si>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</si>
  <si>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</si>
  <si>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</si>
  <si>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</si>
  <si>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</si>
  <si>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</si>
  <si>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</si>
  <si>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</si>
  <si>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</si>
  <si>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</si>
  <si>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</si>
  <si>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</si>
  <si>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</si>
  <si>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</si>
  <si>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</si>
  <si>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</si>
  <si>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</si>
  <si>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</si>
  <si>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</si>
  <si>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</si>
  <si>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</si>
  <si>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</si>
  <si>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</si>
  <si>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</si>
  <si>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</si>
  <si>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</si>
  <si>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</si>
  <si>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</si>
  <si>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</si>
  <si>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</si>
  <si>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</si>
  <si>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</si>
  <si>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</si>
  <si>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</si>
  <si>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</si>
  <si>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</si>
  <si>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</si>
  <si>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</si>
  <si>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</si>
  <si>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</si>
  <si>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</si>
  <si>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</si>
  <si>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</si>
  <si>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</si>
  <si>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</si>
  <si>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</si>
  <si>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</si>
  <si>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</si>
  <si>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</si>
  <si>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</si>
  <si>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</si>
  <si>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</si>
  <si>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</si>
  <si>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</si>
  <si>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</si>
  <si>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</si>
  <si>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</si>
  <si>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</si>
  <si>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</si>
  <si>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</si>
  <si>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</si>
  <si>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</si>
  <si>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</si>
  <si>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</si>
  <si>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</si>
  <si>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</si>
  <si>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</si>
  <si>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</si>
  <si>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</si>
  <si>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</si>
  <si>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</si>
  <si>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</si>
  <si>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</si>
  <si>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</si>
  <si>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</si>
  <si>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</si>
  <si>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</si>
  <si>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</si>
  <si>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</si>
  <si>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</si>
  <si>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</si>
  <si>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</si>
  <si>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</si>
  <si>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</si>
  <si>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</si>
  <si>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</si>
  <si>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</si>
  <si>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</si>
  <si>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</si>
  <si>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</si>
  <si>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</si>
  <si>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</si>
  <si>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</si>
  <si>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</si>
  <si>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</si>
  <si>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</si>
  <si>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</si>
  <si>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</si>
  <si>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</si>
  <si>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</si>
  <si>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</si>
  <si>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</si>
  <si>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</si>
  <si>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</si>
  <si>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</si>
  <si>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</si>
  <si>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</si>
  <si>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</si>
  <si>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</si>
  <si>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</si>
  <si>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</si>
  <si>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</si>
  <si>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</si>
  <si>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</si>
  <si>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</si>
  <si>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</si>
  <si>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</si>
  <si>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</si>
  <si>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</si>
  <si>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</si>
  <si>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</si>
  <si>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</si>
  <si>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</si>
  <si>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</si>
  <si>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</si>
  <si>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</si>
  <si>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</si>
  <si>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</si>
  <si>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</si>
  <si>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</si>
  <si>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</si>
  <si>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</si>
  <si>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</si>
  <si>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</si>
  <si>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</si>
  <si>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</si>
  <si>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</si>
  <si>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</si>
  <si>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</si>
  <si>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</si>
  <si>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</si>
  <si>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</si>
  <si>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</si>
  <si>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</si>
  <si>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</si>
  <si>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</si>
  <si>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</si>
  <si>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</si>
  <si>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</si>
  <si>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</si>
  <si>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</si>
  <si>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</si>
  <si>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</si>
  <si>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</si>
  <si>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</si>
  <si>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</si>
  <si>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</si>
  <si>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</si>
  <si>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</si>
  <si>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</si>
  <si>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</si>
  <si>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</si>
  <si>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</si>
  <si>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</si>
  <si>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</si>
  <si>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</si>
  <si>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</si>
  <si>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</si>
  <si>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</si>
  <si>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</si>
  <si>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</si>
  <si>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</si>
  <si>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</si>
  <si>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</si>
  <si>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</si>
  <si>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</si>
  <si>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</si>
  <si>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</si>
  <si>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</si>
  <si>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</si>
  <si>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</si>
  <si>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</si>
  <si>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</si>
  <si>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</si>
  <si>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</si>
  <si>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</si>
  <si>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</si>
  <si>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</si>
  <si>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</si>
  <si>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</si>
  <si>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</si>
  <si>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</si>
  <si>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</si>
  <si>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</si>
  <si>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</si>
  <si>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</si>
  <si>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</si>
  <si>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</si>
  <si>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</si>
  <si>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</si>
  <si>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</si>
  <si>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</si>
  <si>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</si>
  <si>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</si>
  <si>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</si>
  <si>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</si>
  <si>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</si>
  <si>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</si>
  <si>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</si>
  <si>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</si>
  <si>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</si>
  <si>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</si>
  <si>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</si>
  <si>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</si>
  <si>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</si>
  <si>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</si>
  <si>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</si>
  <si>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</si>
  <si>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</si>
  <si>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</si>
  <si>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</si>
  <si>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</si>
  <si>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</si>
  <si>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</si>
  <si>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</si>
  <si>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</si>
  <si>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</si>
  <si>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</si>
  <si>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</si>
  <si>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</si>
  <si>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</si>
  <si>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</si>
  <si>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</si>
  <si>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</si>
  <si>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</si>
  <si>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</si>
  <si>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</si>
  <si>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</si>
  <si>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</si>
  <si>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</si>
  <si>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</si>
  <si>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</si>
  <si>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</si>
  <si>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</si>
  <si>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</si>
  <si>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</si>
  <si>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</si>
  <si>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</si>
  <si>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</si>
  <si>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</si>
  <si>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</si>
  <si>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</si>
  <si>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</si>
  <si>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</si>
  <si>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</si>
  <si>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</si>
  <si>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</si>
  <si>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</si>
  <si>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</si>
  <si>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</si>
  <si>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</si>
  <si>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</si>
  <si>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</si>
  <si>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</si>
  <si>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</si>
  <si>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</si>
  <si>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</si>
  <si>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</si>
  <si>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</si>
  <si>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</si>
  <si>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</si>
  <si>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</si>
  <si>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</si>
  <si>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</si>
  <si>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</si>
  <si>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</si>
  <si>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</si>
  <si>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</si>
  <si>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</si>
  <si>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</si>
  <si>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</si>
  <si>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</si>
  <si>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</si>
  <si>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</si>
  <si>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</si>
  <si>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</si>
  <si>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</si>
  <si>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</si>
  <si>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</si>
  <si>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</si>
  <si>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</si>
  <si>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</si>
  <si>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</si>
  <si>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</si>
  <si>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</si>
  <si>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</si>
  <si>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</si>
  <si>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</si>
  <si>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</si>
  <si>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</si>
  <si>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</si>
  <si>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</si>
  <si>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</si>
  <si>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</si>
  <si>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</si>
  <si>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</si>
  <si>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</si>
  <si>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</si>
  <si>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</si>
  <si>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</si>
  <si>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</si>
  <si>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</si>
  <si>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</si>
  <si>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</si>
  <si>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</si>
  <si>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</si>
  <si>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</si>
  <si>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</si>
  <si>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</si>
  <si>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</si>
  <si>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</si>
  <si>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</si>
  <si>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</si>
  <si>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</si>
  <si>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</si>
  <si>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</si>
  <si>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</si>
  <si>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</si>
  <si>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</si>
  <si>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</si>
  <si>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</si>
  <si>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</si>
  <si>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</si>
  <si>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</si>
  <si>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</si>
  <si>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</si>
  <si>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</si>
  <si>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</si>
  <si>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</si>
  <si>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</si>
  <si>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</si>
  <si>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</si>
  <si>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</si>
  <si>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</si>
  <si>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</si>
  <si>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</si>
  <si>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</si>
  <si>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</si>
  <si>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</si>
  <si>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</si>
  <si>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</si>
  <si>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</si>
  <si>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</si>
  <si>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</si>
  <si>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</si>
  <si>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</si>
  <si>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</si>
  <si>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</si>
  <si>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</si>
  <si>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</si>
  <si>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</si>
  <si>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</si>
  <si>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</si>
  <si>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</si>
  <si>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</si>
  <si>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</si>
  <si>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</si>
  <si>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</si>
  <si>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</si>
  <si>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</si>
  <si>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</si>
  <si>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</si>
  <si>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</si>
  <si>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</si>
  <si>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</si>
  <si>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</si>
  <si>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</si>
  <si>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</si>
  <si>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</si>
  <si>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</si>
  <si>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</si>
  <si>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</si>
  <si>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</si>
  <si>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</si>
  <si>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</si>
  <si>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</si>
  <si>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</si>
  <si>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</si>
  <si>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</si>
  <si>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</si>
  <si>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</si>
  <si>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</si>
  <si>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</si>
  <si>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</si>
  <si>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</si>
  <si>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</si>
  <si>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</si>
  <si>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</si>
  <si>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</si>
  <si>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</si>
  <si>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</si>
  <si>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</si>
  <si>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</si>
  <si>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</si>
  <si>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</si>
  <si>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</si>
  <si>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</si>
  <si>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</si>
  <si>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</si>
  <si>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</si>
  <si>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</si>
  <si>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</si>
  <si>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</si>
  <si>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</si>
  <si>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</si>
  <si>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</si>
  <si>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</si>
  <si>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</si>
  <si>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</si>
  <si>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</si>
  <si>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</si>
  <si>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</si>
  <si>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</si>
  <si>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</si>
  <si>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</si>
  <si>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</si>
  <si>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</si>
  <si>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</si>
  <si>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</si>
  <si>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</si>
  <si>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</si>
  <si>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</si>
  <si>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</si>
  <si>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</si>
  <si>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</si>
  <si>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</si>
  <si>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</si>
  <si>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</si>
  <si>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</si>
  <si>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</si>
  <si>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</si>
  <si>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</si>
  <si>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</si>
  <si>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</si>
  <si>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</si>
  <si>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</si>
  <si>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</si>
  <si>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</si>
  <si>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</si>
  <si>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</si>
  <si>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</si>
  <si>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</si>
  <si>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</si>
  <si>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</si>
  <si>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</si>
  <si>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</si>
  <si>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</si>
  <si>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</si>
  <si>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</si>
  <si>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</si>
  <si>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</si>
  <si>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</si>
  <si>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</si>
  <si>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</si>
  <si>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</si>
  <si>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</si>
  <si>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</si>
  <si>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</si>
  <si>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</si>
  <si>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</si>
  <si>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</si>
  <si>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</si>
  <si>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</si>
  <si>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</si>
  <si>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</si>
  <si>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</si>
  <si>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</si>
  <si>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</si>
  <si>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</si>
  <si>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</si>
  <si>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</si>
  <si>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</si>
  <si>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</si>
  <si>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</si>
  <si>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</si>
  <si>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</si>
  <si>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</si>
  <si>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</si>
  <si>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</si>
  <si>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</si>
  <si>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</si>
  <si>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</si>
  <si>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</si>
  <si>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</si>
  <si>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</si>
  <si>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</si>
  <si>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</si>
  <si>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</si>
  <si>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</si>
  <si>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</si>
  <si>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</si>
  <si>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</si>
  <si>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</si>
  <si>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</si>
  <si>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</si>
  <si>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</si>
  <si>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</si>
  <si>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</si>
  <si>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</si>
  <si>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</si>
  <si>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</si>
  <si>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</si>
  <si>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</si>
  <si>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</si>
  <si>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</si>
  <si>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</si>
  <si>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</si>
  <si>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</si>
  <si>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</si>
  <si>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</si>
  <si>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</si>
  <si>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</si>
  <si>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</si>
  <si>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</si>
  <si>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</si>
  <si>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</si>
  <si>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</si>
  <si>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</si>
  <si>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</si>
  <si>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</si>
  <si>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</si>
  <si>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</si>
  <si>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</si>
  <si>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</si>
  <si>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</si>
  <si>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</si>
  <si>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</si>
  <si>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</si>
  <si>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</si>
  <si>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</si>
  <si>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</si>
  <si>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</si>
  <si>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</si>
  <si>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</si>
  <si>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</si>
  <si>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</si>
  <si>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</si>
  <si>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</si>
  <si>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</si>
  <si>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</si>
  <si>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</si>
  <si>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</si>
  <si>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</si>
  <si>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</si>
  <si>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</si>
  <si>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</si>
  <si>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</si>
  <si>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</si>
  <si>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</si>
  <si>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</si>
  <si>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</si>
  <si>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</si>
  <si>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</si>
  <si>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</si>
  <si>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</si>
  <si>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</si>
  <si>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</si>
  <si>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</si>
  <si>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</si>
  <si>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</si>
  <si>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</si>
  <si>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</si>
  <si>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</si>
  <si>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</si>
  <si>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</si>
  <si>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</si>
  <si>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</si>
  <si>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</si>
  <si>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</si>
  <si>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</si>
  <si>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</si>
  <si>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</si>
  <si>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</si>
  <si>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</si>
  <si>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</si>
  <si>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</si>
  <si>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</si>
  <si>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</si>
  <si>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</si>
  <si>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</si>
  <si>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</si>
  <si>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</si>
  <si>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</si>
  <si>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</si>
  <si>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</si>
  <si>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</si>
  <si>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</si>
  <si>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</si>
  <si>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</si>
  <si>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</si>
  <si>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</si>
  <si>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</si>
  <si>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</si>
  <si>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</si>
  <si>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</si>
  <si>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</si>
  <si>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</si>
  <si>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</si>
  <si>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</si>
  <si>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</si>
  <si>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</si>
  <si>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</si>
  <si>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</si>
  <si>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</si>
  <si>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</si>
  <si>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</si>
  <si>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</si>
  <si>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</si>
  <si>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</si>
  <si>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</si>
  <si>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</si>
  <si>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</si>
  <si>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</si>
  <si>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</si>
  <si>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</si>
  <si>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</si>
  <si>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</si>
  <si>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</si>
  <si>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</si>
  <si>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</si>
  <si>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</si>
  <si>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</si>
  <si>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</si>
  <si>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</si>
  <si>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</si>
  <si>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</si>
  <si>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</si>
  <si>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</si>
  <si>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</si>
  <si>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</si>
  <si>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</si>
  <si>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</si>
  <si>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</si>
  <si>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</si>
  <si>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</si>
  <si>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</si>
  <si>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</si>
  <si>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</si>
  <si>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</si>
  <si>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</si>
  <si>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</si>
  <si>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</si>
  <si>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</si>
  <si>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</si>
  <si>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</si>
  <si>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</si>
  <si>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</si>
  <si>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</si>
  <si>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</si>
  <si>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</si>
  <si>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</si>
  <si>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</si>
  <si>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</si>
  <si>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</si>
  <si>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</si>
  <si>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</si>
  <si>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</si>
  <si>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</si>
  <si>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</si>
  <si>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</si>
  <si>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</si>
  <si>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</si>
  <si>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</si>
  <si>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</si>
  <si>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</si>
  <si>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</si>
  <si>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</si>
  <si>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</si>
  <si>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</si>
  <si>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</si>
  <si>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</si>
  <si>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</si>
  <si>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</si>
  <si>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</si>
  <si>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</si>
  <si>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</si>
  <si>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</si>
  <si>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</si>
  <si>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</si>
  <si>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</si>
  <si>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</si>
  <si>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</si>
  <si>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</si>
  <si>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</si>
  <si>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</si>
  <si>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</si>
  <si>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</si>
  <si>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</si>
  <si>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</si>
  <si>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</si>
  <si>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</si>
  <si>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</si>
  <si>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</si>
  <si>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</si>
  <si>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</si>
  <si>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</si>
  <si>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</si>
  <si>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</si>
  <si>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</si>
  <si>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</si>
  <si>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</si>
  <si>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</si>
  <si>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</si>
  <si>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</si>
  <si>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</si>
  <si>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</si>
  <si>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</si>
  <si>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</si>
  <si>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</si>
  <si>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</si>
  <si>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</si>
  <si>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</si>
  <si>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</si>
  <si>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</si>
  <si>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</si>
  <si>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</si>
  <si>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</si>
  <si>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</si>
  <si>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</si>
  <si>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</si>
  <si>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</si>
  <si>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</si>
  <si>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</si>
  <si>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</si>
  <si>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</si>
  <si>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</si>
  <si>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</si>
  <si>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</si>
  <si>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</si>
  <si>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</si>
  <si>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</si>
  <si>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</si>
  <si>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</si>
  <si>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</si>
  <si>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</si>
  <si>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</si>
  <si>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</si>
  <si>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</si>
  <si>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</si>
  <si>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</si>
  <si>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</si>
  <si>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</si>
  <si>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</si>
  <si>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</si>
  <si>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</si>
  <si>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</si>
  <si>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</si>
  <si>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</si>
  <si>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</si>
  <si>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</si>
  <si>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</si>
  <si>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</si>
  <si>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</si>
  <si>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</si>
  <si>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</si>
  <si>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</si>
  <si>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</si>
  <si>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</si>
  <si>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</si>
  <si>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</si>
  <si>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</si>
  <si>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</si>
  <si>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</si>
  <si>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</si>
  <si>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</si>
  <si>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</si>
  <si>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</si>
  <si>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</si>
  <si>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</si>
  <si>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</si>
  <si>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</si>
  <si>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</si>
  <si>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</si>
  <si>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</si>
  <si>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</si>
  <si>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</si>
  <si>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</si>
  <si>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</si>
  <si>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</si>
  <si>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</si>
  <si>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</si>
  <si>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</si>
  <si>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</si>
  <si>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</si>
  <si>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</si>
  <si>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</si>
  <si>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</si>
  <si>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</si>
  <si>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</si>
  <si>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</si>
  <si>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</si>
  <si>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</si>
  <si>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</si>
  <si>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</si>
  <si>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</si>
  <si>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</si>
  <si>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</si>
  <si>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</si>
  <si>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</si>
  <si>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</si>
  <si>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</si>
  <si>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</si>
  <si>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</si>
  <si>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</si>
  <si>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</si>
  <si>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</si>
  <si>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</si>
  <si>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</si>
  <si>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</si>
  <si>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</si>
  <si>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</si>
  <si>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</si>
  <si>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</si>
  <si>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</si>
  <si>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</si>
  <si>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</si>
  <si>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</si>
  <si>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</si>
  <si>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</si>
  <si>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</si>
  <si>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</si>
  <si>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</si>
  <si>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</si>
  <si>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</si>
  <si>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</si>
  <si>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</si>
  <si>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</si>
  <si>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</si>
  <si>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</si>
  <si>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</si>
  <si>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</si>
  <si>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</si>
  <si>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</si>
  <si>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</si>
  <si>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</si>
  <si>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</si>
  <si>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</si>
  <si>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</si>
  <si>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</si>
  <si>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</si>
  <si>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</si>
  <si>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</si>
  <si>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</si>
  <si>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</si>
  <si>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</si>
  <si>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</si>
  <si>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</si>
  <si>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</si>
  <si>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</si>
  <si>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</si>
  <si>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</si>
  <si>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</si>
  <si>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</si>
  <si>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</si>
  <si>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</si>
  <si>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</si>
  <si>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</si>
  <si>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</si>
  <si>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</si>
  <si>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</si>
  <si>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</si>
  <si>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</si>
  <si>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</si>
  <si>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</si>
  <si>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</si>
  <si>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</si>
  <si>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</si>
  <si>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</si>
  <si>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</si>
  <si>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</si>
  <si>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</si>
  <si>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</si>
  <si>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</si>
  <si>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</si>
  <si>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</si>
  <si>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</si>
  <si>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</si>
  <si>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</si>
  <si>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</si>
  <si>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</si>
  <si>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</si>
  <si>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</si>
  <si>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</si>
  <si>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</si>
  <si>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</si>
  <si>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</si>
  <si>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</si>
  <si>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</si>
  <si>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</si>
  <si>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</si>
  <si>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</si>
  <si>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</si>
  <si>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</si>
  <si>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</si>
  <si>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</si>
  <si>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</si>
  <si>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</si>
  <si>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</si>
  <si>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</si>
  <si>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</si>
  <si>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</si>
  <si>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</si>
  <si>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</si>
  <si>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</si>
  <si>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</si>
  <si>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</si>
  <si>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</si>
  <si>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</si>
  <si>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</si>
  <si>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</si>
  <si>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</si>
  <si>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</si>
  <si>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</si>
  <si>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</si>
  <si>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</si>
  <si>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</si>
  <si>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</si>
  <si>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</si>
  <si>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</si>
  <si>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</si>
  <si>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</si>
  <si>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</si>
  <si>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</si>
  <si>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</si>
  <si>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</si>
  <si>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</si>
  <si>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</si>
  <si>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</si>
  <si>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</si>
  <si>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</si>
  <si>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</si>
  <si>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</si>
  <si>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</si>
  <si>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</si>
  <si>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</si>
  <si>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</si>
  <si>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</si>
  <si>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</si>
  <si>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</si>
  <si>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</si>
  <si>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</si>
  <si>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</si>
  <si>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</si>
  <si>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</si>
  <si>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</si>
  <si>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</si>
  <si>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</si>
  <si>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</si>
  <si>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</si>
  <si>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</si>
  <si>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</si>
  <si>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</si>
  <si>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</si>
  <si>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</si>
  <si>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</si>
  <si>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</si>
  <si>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</si>
  <si>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</si>
  <si>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</si>
  <si>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</si>
  <si>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</si>
  <si>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</si>
  <si>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</si>
  <si>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</si>
  <si>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</si>
  <si>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</si>
  <si>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</si>
  <si>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</si>
  <si>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</si>
  <si>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</si>
  <si>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</si>
  <si>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</si>
  <si>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</si>
  <si>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</si>
  <si>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</si>
  <si>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</si>
  <si>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</si>
  <si>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</si>
  <si>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</si>
  <si>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</si>
  <si>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</si>
  <si>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</si>
  <si>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</si>
  <si>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</si>
  <si>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</si>
  <si>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</si>
  <si>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</si>
  <si>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</si>
  <si>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</si>
  <si>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</si>
  <si>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</si>
  <si>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</si>
  <si>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</si>
  <si>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</si>
  <si>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</si>
  <si>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</si>
  <si>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</si>
  <si>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</si>
  <si>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</si>
  <si>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</si>
  <si>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</si>
  <si>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</si>
  <si>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</si>
  <si>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</si>
  <si>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</si>
  <si>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</si>
  <si>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</si>
  <si>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</si>
  <si>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</si>
  <si>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</si>
  <si>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</si>
  <si>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</si>
  <si>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</si>
  <si>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</si>
  <si>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</si>
  <si>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</si>
  <si>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</si>
  <si>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</si>
  <si>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</si>
  <si>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</si>
  <si>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</si>
  <si>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</si>
  <si>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</si>
  <si>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</si>
  <si>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</si>
  <si>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</si>
  <si>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</si>
  <si>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</si>
  <si>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</si>
  <si>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</si>
  <si>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</si>
  <si>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</si>
  <si>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</si>
  <si>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</si>
  <si>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</si>
  <si>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</si>
  <si>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</si>
  <si>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</si>
  <si>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</si>
  <si>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</si>
  <si>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</si>
  <si>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</si>
  <si>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</si>
  <si>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</si>
  <si>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</si>
  <si>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</si>
  <si>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</si>
  <si>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</si>
  <si>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</si>
  <si>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</si>
  <si>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</si>
  <si>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</si>
  <si>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</si>
  <si>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</si>
  <si>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</si>
  <si>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</si>
  <si>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</si>
  <si>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</si>
  <si>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</si>
  <si>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</si>
  <si>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</si>
  <si>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</si>
  <si>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</si>
  <si>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</si>
  <si>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</si>
  <si>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</si>
  <si>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</si>
  <si>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</si>
  <si>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</si>
  <si>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</si>
  <si>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</si>
  <si>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</si>
  <si>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</si>
  <si>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</si>
  <si>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</si>
  <si>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</si>
  <si>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</si>
  <si>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</si>
  <si>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</si>
  <si>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</si>
  <si>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</si>
  <si>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</si>
  <si>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</si>
  <si>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</si>
  <si>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</si>
  <si>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</si>
  <si>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</si>
  <si>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</si>
  <si>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</si>
  <si>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</si>
  <si>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</si>
  <si>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</si>
  <si>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</si>
  <si>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</si>
  <si>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</si>
  <si>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</si>
  <si>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</si>
  <si>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</si>
  <si>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</si>
  <si>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</si>
  <si>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</si>
  <si>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</si>
  <si>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</si>
  <si>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</si>
  <si>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</si>
  <si>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</si>
  <si>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</si>
  <si>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</si>
  <si>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</si>
  <si>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</si>
  <si>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</si>
  <si>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</si>
  <si>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</si>
  <si>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</si>
  <si>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</si>
  <si>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</si>
  <si>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</si>
  <si>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</si>
  <si>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</si>
  <si>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</si>
  <si>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</si>
  <si>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</si>
  <si>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</si>
  <si>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</si>
  <si>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</si>
  <si>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</si>
  <si>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</si>
  <si>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</si>
  <si>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</si>
  <si>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</si>
  <si>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</si>
  <si>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</si>
  <si>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</si>
  <si>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</si>
  <si>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</si>
  <si>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</si>
  <si>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</si>
  <si>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</si>
  <si>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</si>
  <si>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</si>
  <si>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</si>
  <si>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</si>
  <si>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</si>
  <si>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</si>
  <si>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</si>
  <si>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</si>
  <si>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</si>
  <si>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</si>
  <si>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</si>
  <si>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</si>
  <si>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</si>
  <si>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</si>
  <si>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</si>
  <si>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</si>
  <si>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</si>
  <si>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</si>
  <si>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</si>
  <si>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</si>
  <si>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</si>
  <si>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</si>
  <si>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</si>
  <si>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</si>
  <si>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</si>
  <si>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</si>
  <si>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</si>
  <si>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</si>
  <si>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</si>
  <si>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</si>
  <si>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</si>
  <si>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</si>
  <si>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</si>
  <si>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</si>
  <si>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</si>
  <si>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</si>
  <si>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</si>
  <si>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</si>
  <si>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</si>
  <si>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</si>
  <si>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</si>
  <si>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</si>
  <si>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</si>
  <si>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</si>
  <si>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</si>
  <si>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</si>
  <si>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</si>
  <si>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</si>
  <si>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</si>
  <si>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</si>
  <si>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</si>
  <si>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</si>
  <si>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</si>
  <si>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</si>
  <si>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</si>
  <si>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</si>
  <si>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</si>
  <si>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</si>
  <si>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</si>
  <si>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</si>
  <si>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</si>
  <si>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</si>
  <si>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</si>
  <si>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</si>
  <si>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</si>
  <si>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</si>
  <si>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</si>
  <si>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</si>
  <si>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</si>
  <si>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</si>
  <si>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</si>
  <si>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</si>
  <si>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</si>
  <si>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</si>
  <si>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</si>
  <si>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</si>
  <si>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</si>
  <si>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</si>
  <si>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</si>
  <si>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</si>
  <si>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</si>
  <si>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</si>
  <si>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</si>
  <si>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</si>
  <si>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</si>
  <si>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</si>
  <si>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</si>
  <si>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</si>
  <si>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</si>
  <si>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</si>
  <si>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</si>
  <si>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</si>
  <si>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</si>
  <si>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</si>
  <si>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</si>
  <si>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</si>
  <si>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</si>
  <si>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</si>
  <si>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</si>
  <si>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</si>
  <si>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</si>
  <si>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</si>
  <si>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</si>
  <si>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</si>
  <si>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</si>
  <si>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</si>
  <si>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</si>
  <si>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</si>
  <si>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</si>
  <si>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</si>
  <si>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</si>
  <si>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</si>
  <si>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</si>
  <si>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</si>
  <si>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</si>
  <si>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</si>
  <si>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</si>
  <si>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</si>
  <si>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</si>
  <si>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</si>
  <si>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</si>
  <si>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</si>
  <si>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</si>
  <si>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</si>
  <si>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</si>
  <si>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</si>
  <si>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</si>
  <si>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</si>
  <si>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</si>
  <si>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</si>
  <si>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</si>
  <si>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</si>
  <si>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</si>
  <si>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</si>
  <si>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</si>
  <si>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</si>
  <si>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</si>
  <si>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</si>
  <si>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</si>
  <si>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</si>
  <si>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</si>
  <si>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</si>
  <si>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</si>
  <si>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</si>
  <si>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</si>
  <si>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</si>
  <si>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</si>
  <si>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</si>
  <si>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</si>
  <si>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</si>
  <si>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</si>
  <si>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</si>
  <si>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</si>
  <si>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</si>
  <si>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</si>
  <si>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</si>
  <si>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</si>
  <si>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</si>
  <si>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</si>
  <si>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</si>
  <si>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</si>
  <si>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</si>
  <si>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</si>
  <si>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</si>
  <si>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</si>
  <si>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</si>
  <si>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</si>
  <si>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</si>
  <si>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</si>
  <si>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</si>
  <si>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</si>
  <si>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</si>
  <si>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</si>
  <si>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</si>
  <si>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</si>
  <si>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</si>
  <si>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</si>
  <si>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</si>
  <si>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</si>
  <si>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</si>
  <si>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</si>
  <si>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</si>
  <si>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</si>
  <si>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</si>
  <si>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</si>
  <si>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</si>
  <si>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</si>
  <si>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</si>
  <si>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</si>
  <si>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</si>
  <si>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</si>
  <si>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</si>
  <si>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</si>
  <si>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</si>
  <si>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</si>
  <si>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</si>
  <si>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</si>
  <si>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</si>
  <si>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</si>
  <si>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</si>
  <si>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</si>
  <si>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</si>
  <si>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</si>
  <si>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</si>
  <si>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</si>
  <si>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</si>
  <si>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</si>
  <si>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</si>
  <si>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</si>
  <si>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</si>
  <si>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</si>
  <si>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</si>
  <si>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</si>
  <si>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</si>
  <si>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</si>
  <si>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</si>
  <si>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</si>
  <si>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</si>
  <si>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</si>
  <si>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</si>
  <si>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</si>
  <si>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</si>
  <si>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</si>
  <si>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</si>
  <si>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</si>
  <si>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</si>
  <si>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</si>
  <si>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</si>
  <si>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</si>
  <si>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</si>
  <si>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</si>
  <si>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</si>
  <si>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</si>
  <si>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</si>
  <si>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</si>
  <si>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</si>
  <si>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</si>
  <si>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</si>
  <si>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</si>
  <si>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</si>
  <si>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</si>
  <si>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</si>
  <si>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</si>
  <si>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</si>
  <si>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</si>
  <si>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</si>
  <si>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</si>
  <si>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</si>
  <si>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</si>
  <si>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</si>
  <si>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</si>
  <si>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</si>
  <si>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</si>
  <si>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</si>
  <si>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</si>
  <si>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</si>
  <si>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</si>
  <si>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</si>
  <si>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</si>
  <si>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</si>
  <si>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</si>
  <si>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</si>
  <si>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</si>
  <si>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</si>
  <si>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</si>
  <si>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</si>
  <si>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</si>
  <si>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</si>
  <si>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</si>
  <si>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</si>
  <si>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</si>
  <si>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</si>
  <si>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</si>
  <si>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</si>
  <si>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</si>
  <si>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</si>
  <si>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</si>
  <si>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</si>
  <si>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</si>
  <si>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</si>
  <si>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</si>
  <si>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</si>
  <si>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</si>
  <si>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</si>
  <si>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</si>
  <si>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</si>
  <si>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</si>
  <si>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</si>
  <si>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</si>
  <si>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</si>
  <si>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</si>
  <si>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</si>
  <si>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</si>
  <si>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</si>
  <si>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</si>
  <si>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</si>
  <si>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</si>
  <si>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</si>
  <si>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</si>
  <si>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</si>
  <si>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</si>
  <si>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</si>
  <si>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</si>
  <si>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</si>
  <si>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</si>
  <si>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</si>
  <si>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</si>
  <si>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</si>
  <si>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</si>
  <si>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</si>
  <si>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</si>
  <si>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</si>
  <si>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</si>
  <si>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</si>
  <si>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</si>
  <si>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</si>
  <si>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</si>
  <si>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</si>
  <si>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</si>
  <si>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</si>
  <si>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</si>
  <si>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</si>
  <si>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</si>
  <si>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</si>
  <si>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</si>
  <si>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</si>
  <si>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</si>
  <si>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</si>
  <si>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</si>
  <si>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</si>
  <si>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</si>
  <si>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</si>
  <si>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</si>
  <si>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</si>
  <si>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</si>
  <si>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</si>
  <si>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</si>
  <si>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</si>
  <si>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</si>
  <si>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</si>
  <si>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</si>
  <si>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</si>
  <si>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</si>
  <si>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</si>
  <si>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</si>
  <si>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</si>
  <si>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</si>
  <si>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</si>
  <si>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</si>
  <si>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</si>
  <si>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</si>
  <si>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</si>
  <si>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</si>
  <si>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</si>
  <si>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</si>
  <si>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</si>
  <si>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</si>
  <si>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</si>
  <si>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</si>
  <si>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</si>
  <si>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</si>
  <si>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</si>
  <si>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</si>
  <si>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</si>
  <si>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</si>
  <si>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</si>
  <si>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</si>
  <si>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</si>
  <si>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</si>
  <si>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</si>
  <si>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</si>
  <si>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</si>
  <si>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</si>
  <si>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</si>
  <si>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</si>
  <si>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</si>
  <si>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</si>
  <si>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</si>
  <si>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</si>
  <si>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</si>
  <si>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</si>
  <si>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</si>
  <si>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</si>
  <si>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</si>
  <si>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</si>
  <si>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</si>
  <si>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</si>
  <si>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</si>
  <si>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</si>
  <si>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</si>
  <si>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</si>
  <si>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</si>
  <si>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</si>
  <si>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</si>
  <si>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</si>
  <si>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</si>
  <si>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</si>
  <si>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</si>
  <si>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</si>
  <si>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</si>
  <si>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</si>
  <si>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</si>
  <si>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</si>
  <si>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</si>
  <si>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</si>
  <si>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</si>
  <si>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</si>
  <si>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</si>
  <si>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</si>
  <si>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</si>
  <si>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</si>
  <si>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</si>
  <si>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</si>
  <si>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</si>
  <si>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</si>
  <si>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</si>
  <si>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</si>
  <si>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</si>
  <si>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</si>
  <si>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</si>
  <si>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</si>
  <si>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</si>
  <si>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</si>
  <si>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</si>
  <si>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</si>
  <si>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</si>
  <si>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</si>
  <si>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</si>
  <si>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</si>
  <si>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</si>
  <si>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</si>
  <si>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</si>
  <si>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</si>
  <si>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</si>
  <si>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</si>
  <si>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</si>
  <si>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</si>
  <si>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</si>
  <si>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</si>
  <si>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</si>
  <si>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</si>
  <si>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</si>
  <si>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</si>
  <si>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</si>
  <si>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</si>
  <si>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</si>
  <si>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</si>
  <si>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</si>
  <si>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</si>
  <si>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</si>
  <si>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</si>
  <si>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</si>
  <si>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</si>
  <si>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</si>
  <si>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</si>
  <si>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</si>
  <si>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</si>
  <si>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</si>
  <si>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</si>
  <si>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</si>
  <si>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</si>
  <si>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</si>
  <si>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</si>
  <si>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</si>
  <si>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</si>
  <si>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</si>
  <si>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</si>
  <si>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</si>
  <si>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</si>
  <si>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</si>
  <si>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</si>
  <si>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</si>
  <si>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</si>
  <si>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</si>
  <si>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</si>
  <si>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</si>
  <si>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</si>
  <si>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</si>
  <si>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</si>
  <si>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</si>
  <si>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</si>
  <si>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</si>
  <si>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</si>
  <si>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</si>
  <si>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</si>
  <si>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</si>
  <si>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</si>
  <si>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</si>
  <si>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</si>
  <si>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</si>
  <si>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</si>
  <si>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</si>
  <si>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</si>
  <si>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</si>
  <si>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</si>
  <si>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</si>
  <si>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</si>
  <si>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</si>
  <si>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</si>
  <si>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</si>
  <si>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</si>
  <si>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</si>
  <si>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</si>
  <si>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</si>
  <si>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</si>
  <si>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</si>
  <si>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</si>
  <si>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</si>
  <si>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</si>
  <si>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</si>
  <si>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</si>
  <si>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</si>
  <si>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</si>
  <si>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</si>
  <si>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</si>
  <si>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</si>
  <si>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</si>
  <si>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</si>
  <si>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</si>
  <si>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</si>
  <si>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</si>
  <si>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</si>
  <si>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</si>
  <si>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</si>
  <si>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</si>
  <si>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</si>
  <si>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</si>
  <si>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</si>
  <si>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</si>
  <si>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</si>
  <si>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</si>
  <si>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</si>
  <si>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</si>
  <si>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</si>
  <si>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</si>
  <si>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</si>
  <si>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</si>
  <si>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</si>
  <si>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</si>
  <si>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</si>
  <si>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</si>
  <si>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</si>
  <si>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</si>
  <si>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</si>
  <si>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</si>
  <si>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</si>
  <si>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</si>
  <si>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</si>
  <si>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</si>
  <si>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</si>
  <si>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</si>
  <si>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</si>
  <si>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</si>
  <si>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</si>
  <si>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</si>
  <si>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</si>
  <si>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</si>
  <si>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</si>
  <si>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</si>
  <si>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</si>
  <si>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</si>
  <si>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</si>
  <si>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</si>
  <si>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</si>
  <si>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</si>
  <si>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</si>
  <si>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</si>
  <si>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</si>
  <si>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</si>
  <si>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</si>
  <si>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</si>
  <si>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</si>
  <si>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</si>
  <si>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</si>
  <si>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</si>
  <si>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</si>
  <si>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</si>
  <si>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</si>
  <si>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</si>
  <si>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</si>
  <si>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</si>
  <si>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</si>
  <si>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</si>
  <si>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</si>
  <si>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</si>
  <si>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</si>
  <si>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</si>
  <si>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</si>
  <si>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</si>
  <si>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</si>
  <si>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</si>
  <si>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</si>
  <si>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</si>
  <si>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</si>
  <si>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</si>
  <si>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</si>
  <si>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</si>
  <si>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</si>
  <si>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</si>
  <si>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</si>
  <si>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</si>
  <si>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</si>
  <si>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</si>
  <si>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</si>
  <si>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</si>
  <si>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</si>
  <si>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</si>
  <si>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</si>
  <si>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</si>
  <si>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</si>
  <si>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</si>
  <si>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</si>
  <si>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</si>
  <si>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</si>
  <si>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</si>
  <si>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</si>
  <si>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</si>
  <si>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</si>
  <si>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</si>
  <si>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</si>
  <si>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</si>
  <si>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</si>
  <si>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</si>
  <si>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</si>
  <si>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</si>
  <si>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</si>
  <si>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</si>
  <si>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</si>
  <si>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</si>
  <si>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</si>
  <si>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</si>
  <si>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</si>
  <si>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</si>
  <si>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</si>
  <si>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</si>
  <si>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</si>
  <si>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</si>
  <si>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</si>
  <si>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</si>
  <si>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</si>
  <si>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</si>
  <si>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</si>
  <si>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</si>
  <si>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</si>
  <si>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</si>
  <si>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</si>
  <si>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</si>
  <si>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</si>
  <si>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</si>
  <si>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</si>
  <si>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</si>
  <si>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</si>
  <si>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</si>
  <si>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</si>
  <si>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</si>
  <si>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</si>
  <si>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</si>
  <si>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</si>
  <si>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</si>
  <si>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</si>
  <si>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</si>
  <si>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</si>
  <si>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</si>
  <si>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</si>
  <si>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</si>
  <si>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</si>
  <si>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</si>
  <si>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</si>
  <si>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</si>
  <si>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</si>
  <si>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</si>
  <si>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</si>
  <si>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</si>
  <si>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</si>
  <si>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</si>
  <si>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</si>
  <si>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</si>
  <si>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</si>
  <si>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</si>
  <si>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</si>
  <si>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</si>
  <si>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</si>
  <si>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</si>
  <si>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</si>
  <si>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</si>
  <si>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</si>
  <si>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</si>
  <si>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</si>
  <si>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</si>
  <si>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</si>
  <si>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</si>
  <si>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</si>
  <si>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</si>
  <si>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</si>
  <si>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</si>
  <si>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</si>
  <si>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</si>
  <si>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</si>
  <si>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</si>
  <si>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</si>
  <si>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</si>
  <si>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</si>
  <si>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</si>
  <si>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</si>
  <si>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</si>
  <si>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</si>
  <si>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</si>
  <si>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</si>
  <si>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</si>
  <si>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</si>
  <si>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</si>
  <si>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</si>
  <si>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</si>
  <si>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</si>
  <si>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</si>
  <si>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</si>
  <si>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</si>
  <si>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</si>
  <si>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</si>
  <si>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</si>
  <si>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</si>
  <si>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</si>
  <si>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</si>
  <si>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</si>
  <si>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</si>
  <si>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</si>
  <si>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</si>
  <si>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</si>
  <si>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</si>
  <si>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</si>
  <si>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</si>
  <si>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</si>
  <si>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</si>
  <si>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</si>
  <si>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</si>
  <si>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</si>
  <si>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</si>
  <si>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</si>
  <si>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</si>
  <si>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</si>
  <si>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</si>
  <si>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</si>
  <si>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</si>
  <si>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</si>
  <si>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</si>
  <si>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</si>
  <si>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</si>
  <si>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</si>
  <si>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</si>
  <si>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</si>
  <si>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</si>
  <si>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</si>
  <si>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</si>
  <si>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</si>
  <si>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</si>
  <si>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</si>
  <si>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</si>
  <si>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</si>
  <si>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</si>
  <si>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</si>
  <si>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</si>
  <si>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</si>
  <si>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</si>
  <si>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</si>
  <si>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</si>
  <si>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</si>
  <si>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</si>
  <si>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</si>
  <si>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</si>
  <si>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</si>
  <si>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</si>
  <si>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</si>
  <si>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</si>
  <si>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</si>
  <si>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</si>
  <si>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</si>
  <si>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</si>
  <si>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</si>
  <si>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</si>
  <si>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</si>
  <si>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</si>
  <si>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</si>
  <si>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</si>
  <si>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</si>
  <si>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</si>
  <si>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</si>
  <si>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</si>
  <si>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</si>
  <si>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</si>
  <si>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</si>
  <si>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</si>
  <si>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</si>
  <si>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</si>
  <si>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</si>
  <si>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</si>
  <si>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</si>
  <si>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</si>
  <si>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</si>
  <si>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</si>
  <si>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</si>
  <si>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</si>
  <si>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</si>
  <si>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</si>
  <si>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</si>
  <si>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</si>
  <si>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</si>
  <si>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</si>
  <si>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</si>
  <si>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</si>
  <si>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</si>
  <si>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</si>
  <si>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</si>
  <si>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</si>
  <si>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</si>
  <si>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</si>
  <si>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</si>
  <si>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</si>
  <si>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</si>
  <si>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</si>
  <si>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</si>
  <si>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</si>
  <si>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</si>
  <si>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</si>
  <si>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</si>
  <si>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</si>
  <si>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</si>
  <si>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</si>
  <si>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</si>
  <si>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</si>
  <si>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</si>
  <si>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</si>
  <si>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</si>
  <si>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</si>
  <si>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</si>
  <si>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</si>
  <si>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</si>
  <si>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</si>
  <si>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</si>
  <si>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</si>
  <si>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</si>
  <si>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</si>
  <si>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</si>
  <si>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</si>
  <si>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</si>
  <si>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</si>
  <si>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</si>
  <si>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</si>
  <si>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</si>
  <si>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</si>
  <si>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</si>
  <si>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</si>
  <si>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</si>
  <si>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</si>
  <si>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</si>
  <si>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</si>
  <si>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</si>
  <si>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</si>
  <si>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</si>
  <si>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</si>
  <si>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</si>
  <si>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</si>
  <si>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</si>
  <si>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</si>
  <si>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</si>
  <si>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</si>
  <si>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</si>
  <si>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</si>
  <si>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</si>
  <si>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</si>
  <si>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</si>
  <si>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</si>
  <si>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</si>
  <si>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</si>
  <si>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</si>
  <si>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</si>
  <si>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</si>
  <si>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</si>
  <si>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</si>
  <si>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</si>
  <si>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</si>
  <si>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</si>
  <si>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</si>
  <si>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</si>
  <si>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</si>
  <si>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</si>
  <si>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</si>
  <si>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</si>
  <si>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</si>
  <si>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</si>
  <si>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</si>
  <si>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</si>
  <si>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</si>
  <si>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</si>
  <si>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</si>
  <si>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</si>
  <si>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</si>
  <si>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</si>
  <si>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</si>
  <si>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</si>
  <si>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</si>
  <si>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</si>
  <si>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</si>
  <si>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</si>
  <si>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</si>
  <si>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</si>
  <si>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</si>
  <si>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</si>
  <si>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</si>
  <si>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</si>
  <si>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</si>
  <si>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</si>
  <si>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</si>
  <si>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</si>
  <si>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</si>
  <si>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</si>
  <si>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</si>
  <si>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</si>
  <si>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</si>
  <si>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</si>
  <si>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</si>
  <si>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</si>
  <si>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</si>
  <si>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</si>
  <si>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</si>
  <si>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</si>
  <si>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</si>
  <si>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</si>
  <si>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</si>
  <si>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</si>
  <si>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</si>
  <si>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</si>
  <si>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</si>
  <si>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</si>
  <si>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</si>
  <si>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</si>
  <si>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</si>
  <si>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</si>
  <si>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</si>
  <si>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</si>
  <si>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</si>
  <si>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</si>
  <si>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</si>
  <si>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</si>
  <si>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</si>
  <si>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</si>
  <si>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</si>
  <si>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</si>
  <si>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</si>
  <si>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</si>
  <si>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</si>
  <si>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</si>
  <si>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</si>
  <si>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</si>
  <si>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</si>
  <si>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</si>
  <si>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</si>
  <si>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</si>
  <si>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</si>
  <si>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</si>
  <si>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</si>
  <si>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</si>
  <si>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</si>
  <si>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</si>
  <si>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</si>
  <si>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</si>
  <si>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</si>
  <si>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</si>
  <si>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</si>
  <si>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</si>
  <si>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</si>
  <si>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</si>
  <si>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</si>
  <si>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</si>
  <si>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</si>
  <si>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</si>
  <si>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</si>
  <si>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</si>
  <si>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</si>
  <si>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</si>
  <si>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</si>
  <si>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</si>
  <si>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</si>
  <si>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</si>
  <si>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</si>
  <si>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</si>
  <si>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</si>
  <si>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</si>
  <si>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</si>
  <si>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</si>
  <si>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</si>
  <si>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</si>
  <si>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</si>
  <si>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</si>
  <si>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</si>
  <si>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</si>
  <si>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</si>
  <si>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</si>
  <si>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</si>
  <si>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</si>
  <si>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</si>
  <si>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</si>
  <si>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</si>
  <si>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</si>
  <si>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</si>
  <si>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</si>
  <si>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</si>
  <si>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</si>
  <si>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</si>
  <si>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</si>
  <si>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</si>
  <si>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</si>
  <si>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</si>
  <si>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</si>
  <si>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</si>
  <si>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</si>
  <si>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</si>
  <si>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</si>
  <si>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</si>
  <si>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</si>
  <si>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</si>
  <si>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</si>
  <si>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</si>
  <si>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</si>
  <si>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</si>
  <si>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</si>
  <si>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</si>
  <si>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</si>
  <si>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</si>
  <si>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</si>
  <si>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</si>
  <si>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</si>
  <si>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</si>
  <si>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</si>
  <si>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</si>
  <si>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</si>
  <si>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</si>
  <si>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</si>
  <si>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</si>
  <si>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</si>
  <si>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</si>
  <si>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</si>
  <si>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</si>
  <si>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</si>
  <si>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</si>
  <si>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</si>
  <si>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</si>
  <si>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</si>
  <si>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</si>
  <si>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</si>
  <si>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</si>
  <si>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</si>
  <si>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</si>
  <si>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</si>
  <si>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</si>
  <si>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</si>
  <si>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</si>
  <si>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</si>
  <si>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</si>
  <si>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</si>
  <si>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</si>
  <si>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</si>
  <si>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</si>
  <si>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</si>
  <si>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</si>
  <si>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</si>
  <si>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</si>
  <si>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</si>
  <si>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</si>
  <si>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</si>
  <si>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</si>
  <si>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</si>
  <si>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</si>
  <si>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</si>
  <si>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</si>
  <si>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</si>
  <si>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</si>
  <si>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</si>
  <si>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</si>
  <si>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</si>
  <si>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</si>
  <si>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</si>
  <si>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</si>
  <si>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</si>
  <si>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</si>
  <si>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</si>
  <si>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</si>
  <si>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</si>
  <si>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</si>
  <si>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</si>
  <si>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</si>
  <si>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</si>
  <si>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</si>
  <si>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</si>
  <si>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</si>
  <si>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</si>
  <si>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</si>
  <si>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</si>
  <si>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</si>
  <si>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</si>
  <si>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</si>
  <si>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</si>
  <si>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</si>
  <si>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</si>
  <si>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</si>
  <si>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</si>
  <si>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</si>
  <si>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</si>
  <si>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</si>
  <si>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</si>
  <si>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</si>
  <si>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</si>
  <si>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</si>
  <si>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</si>
  <si>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</si>
  <si>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</si>
  <si>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</si>
  <si>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</si>
  <si>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</si>
  <si>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</si>
  <si>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</si>
  <si>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</si>
  <si>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</si>
  <si>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</si>
  <si>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</si>
  <si>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</si>
  <si>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</si>
  <si>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</si>
  <si>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</si>
  <si>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</si>
  <si>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</si>
  <si>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</si>
  <si>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</si>
  <si>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</si>
  <si>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</si>
  <si>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</si>
  <si>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</si>
  <si>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</si>
  <si>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</si>
  <si>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</si>
  <si>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</si>
  <si>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</si>
  <si>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</si>
  <si>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</si>
  <si>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</si>
  <si>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</si>
  <si>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</si>
  <si>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</si>
  <si>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</si>
  <si>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</si>
  <si>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</si>
  <si>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</si>
  <si>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</si>
  <si>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</si>
  <si>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</si>
  <si>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</si>
  <si>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</si>
  <si>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</si>
  <si>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</si>
  <si>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</si>
  <si>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</si>
  <si>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</si>
  <si>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</si>
  <si>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</si>
  <si>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</si>
  <si>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</si>
  <si>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</si>
  <si>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</si>
  <si>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</si>
  <si>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</si>
  <si>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</si>
  <si>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</si>
  <si>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</si>
  <si>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</si>
  <si>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</si>
  <si>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</si>
  <si>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</si>
  <si>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</si>
  <si>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</si>
  <si>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</si>
  <si>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</si>
  <si>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</si>
  <si>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</si>
  <si>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</si>
  <si>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</si>
  <si>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</si>
  <si>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</si>
  <si>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</si>
  <si>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</si>
  <si>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</si>
  <si>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</si>
  <si>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</si>
  <si>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</si>
  <si>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</si>
  <si>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</si>
  <si>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</si>
  <si>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</si>
  <si>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</si>
  <si>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</si>
  <si>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</si>
  <si>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</si>
  <si>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</si>
  <si>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</si>
  <si>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</si>
  <si>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</si>
  <si>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</si>
  <si>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</si>
  <si>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</si>
  <si>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</si>
  <si>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</si>
  <si>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</si>
  <si>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</si>
  <si>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</si>
  <si>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</si>
  <si>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</si>
  <si>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</si>
  <si>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</si>
  <si>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</si>
  <si>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</si>
  <si>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</si>
  <si>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</si>
  <si>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</si>
  <si>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</si>
  <si>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</si>
  <si>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</si>
  <si>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</si>
  <si>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</si>
  <si>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</si>
  <si>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</si>
  <si>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</si>
  <si>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</si>
  <si>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</si>
  <si>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</si>
  <si>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</si>
  <si>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</si>
  <si>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</si>
  <si>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</si>
  <si>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</si>
  <si>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</si>
  <si>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</si>
  <si>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</si>
  <si>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</si>
  <si>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</si>
  <si>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</si>
  <si>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</si>
  <si>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</si>
  <si>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</si>
  <si>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</si>
  <si>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</si>
  <si>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</si>
  <si>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</si>
  <si>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</si>
  <si>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</si>
  <si>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</si>
  <si>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</si>
  <si>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</si>
  <si>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</si>
  <si>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</si>
  <si>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</si>
  <si>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</si>
  <si>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</si>
  <si>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</si>
  <si>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</si>
  <si>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</si>
  <si>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</si>
  <si>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</si>
  <si>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</si>
  <si>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</si>
  <si>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</si>
  <si>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</si>
  <si>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</si>
  <si>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</si>
  <si>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</si>
  <si>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</si>
  <si>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</si>
  <si>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</si>
  <si>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</si>
  <si>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</si>
  <si>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</si>
  <si>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</si>
  <si>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</si>
  <si>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</si>
  <si>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</si>
  <si>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</si>
  <si>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</si>
  <si>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</si>
  <si>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</si>
  <si>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</si>
  <si>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</si>
  <si>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</si>
  <si>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</si>
  <si>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</si>
  <si>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</si>
  <si>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</si>
  <si>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</si>
  <si>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</si>
  <si>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</si>
  <si>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</si>
  <si>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</si>
  <si>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</si>
  <si>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</si>
  <si>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</si>
  <si>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</si>
  <si>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</si>
  <si>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</si>
  <si>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</si>
  <si>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</si>
  <si>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</si>
  <si>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</si>
  <si>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</si>
  <si>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</si>
  <si>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</si>
  <si>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</si>
  <si>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</si>
  <si>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</si>
  <si>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</si>
  <si>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</si>
  <si>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</si>
  <si>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</si>
  <si>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</si>
  <si>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</si>
  <si>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</si>
  <si>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</si>
  <si>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</si>
  <si>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</si>
  <si>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</si>
  <si>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</si>
  <si>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</si>
  <si>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</si>
  <si>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</si>
  <si>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</si>
  <si>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</si>
  <si>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</si>
  <si>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</si>
  <si>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</si>
  <si>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</si>
  <si>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</si>
  <si>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</si>
  <si>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</si>
  <si>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</si>
  <si>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</si>
  <si>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</si>
  <si>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</si>
  <si>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</si>
  <si>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</si>
  <si>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</si>
  <si>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</si>
  <si>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</si>
  <si>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</si>
  <si>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</si>
  <si>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</si>
  <si>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</si>
  <si>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</si>
  <si>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</si>
  <si>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</si>
  <si>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</si>
  <si>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</si>
  <si>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</si>
  <si>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</si>
  <si>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</si>
  <si>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</si>
  <si>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</si>
  <si>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</si>
  <si>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</si>
  <si>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</si>
  <si>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</si>
  <si>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</si>
  <si>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</si>
  <si>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</si>
  <si>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</si>
  <si>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</si>
  <si>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</si>
  <si>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</si>
  <si>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</si>
  <si>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</si>
  <si>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</si>
  <si>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</si>
  <si>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</si>
  <si>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</si>
  <si>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</si>
  <si>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</si>
  <si>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</si>
  <si>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</si>
  <si>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</si>
  <si>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</si>
  <si>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</si>
  <si>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</si>
  <si>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</si>
  <si>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</si>
  <si>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</si>
  <si>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</si>
  <si>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</si>
  <si>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</si>
  <si>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</si>
  <si>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</si>
  <si>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</si>
  <si>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</si>
  <si>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</si>
  <si>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</si>
  <si>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</si>
  <si>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</si>
  <si>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</si>
  <si>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</si>
  <si>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</si>
  <si>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</si>
  <si>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</si>
  <si>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</si>
  <si>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</si>
  <si>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</si>
  <si>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</si>
  <si>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</si>
  <si>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</si>
  <si>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</si>
  <si>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</si>
  <si>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</si>
  <si>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</si>
  <si>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</si>
  <si>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</si>
  <si>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</si>
  <si>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</si>
  <si>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</si>
  <si>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</si>
  <si>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</si>
  <si>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</si>
  <si>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</si>
  <si>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</si>
  <si>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</si>
  <si>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</si>
  <si>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</si>
  <si>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</si>
  <si>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</si>
  <si>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</si>
  <si>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</si>
  <si>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</si>
  <si>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</si>
  <si>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</si>
  <si>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</si>
  <si>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</si>
  <si>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</si>
  <si>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</si>
  <si>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</si>
  <si>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</si>
  <si>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</si>
  <si>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</si>
  <si>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</si>
  <si>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</si>
  <si>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</si>
  <si>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</si>
  <si>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</si>
  <si>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</si>
  <si>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</si>
  <si>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</si>
  <si>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</si>
  <si>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</si>
  <si>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</si>
  <si>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</si>
  <si>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</si>
  <si>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</si>
  <si>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</si>
  <si>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</si>
  <si>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</si>
  <si>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</si>
  <si>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</si>
  <si>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</si>
  <si>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</si>
  <si>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</si>
  <si>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</si>
  <si>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</si>
  <si>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</si>
  <si>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</si>
  <si>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</si>
  <si>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</si>
  <si>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</si>
  <si>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</si>
  <si>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</si>
  <si>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</si>
  <si>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</si>
  <si>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</si>
  <si>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</si>
  <si>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</si>
  <si>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</si>
  <si>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</si>
  <si>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</si>
  <si>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</si>
  <si>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</si>
  <si>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</si>
  <si>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</si>
  <si>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</si>
  <si>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</si>
  <si>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</si>
  <si>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</si>
  <si>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</si>
  <si>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</si>
  <si>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</si>
  <si>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</si>
  <si>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</si>
  <si>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</si>
  <si>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</si>
  <si>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</si>
  <si>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</si>
  <si>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</si>
  <si>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</si>
  <si>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</si>
  <si>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</si>
  <si>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</si>
  <si>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</si>
  <si>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</si>
  <si>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</si>
  <si>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</si>
  <si>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</si>
  <si>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</si>
  <si>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</si>
  <si>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</si>
  <si>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</si>
  <si>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</si>
  <si>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</si>
  <si>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</si>
  <si>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</si>
  <si>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</si>
  <si>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</si>
  <si>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</si>
  <si>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</si>
  <si>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</si>
  <si>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</si>
  <si>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</si>
  <si>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</si>
  <si>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</si>
  <si>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</si>
  <si>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</si>
  <si>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</si>
  <si>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</si>
  <si>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</si>
  <si>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</si>
  <si>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</si>
  <si>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</si>
  <si>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</si>
  <si>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</si>
  <si>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</si>
  <si>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</si>
  <si>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</si>
  <si>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</si>
  <si>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</si>
  <si>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</si>
  <si>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</si>
  <si>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</si>
  <si>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</si>
  <si>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</si>
  <si>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</si>
  <si>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</si>
  <si>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</si>
  <si>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</si>
  <si>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</si>
  <si>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</si>
  <si>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</si>
  <si>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</si>
  <si>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</si>
  <si>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</si>
  <si>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</si>
  <si>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</si>
  <si>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</si>
  <si>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</si>
  <si>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</si>
  <si>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</si>
  <si>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</si>
  <si>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</si>
  <si>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</si>
  <si>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</si>
  <si>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</si>
  <si>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</si>
  <si>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</si>
  <si>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</si>
  <si>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</si>
  <si>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</si>
  <si>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</si>
  <si>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</si>
  <si>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</si>
  <si>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</si>
  <si>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</si>
  <si>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</si>
  <si>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</si>
  <si>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</si>
  <si>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</si>
  <si>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</si>
  <si>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</si>
  <si>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</si>
  <si>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</si>
  <si>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</si>
  <si>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</si>
  <si>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</si>
  <si>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</si>
  <si>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</si>
  <si>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</si>
  <si>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</si>
  <si>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</si>
  <si>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</si>
  <si>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</si>
  <si>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</si>
  <si>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</si>
  <si>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</si>
  <si>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</si>
  <si>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</si>
  <si>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</si>
  <si>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</si>
  <si>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</si>
  <si>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</si>
  <si>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</si>
  <si>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</si>
  <si>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</si>
  <si>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</si>
  <si>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</si>
  <si>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</si>
  <si>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</si>
  <si>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</si>
  <si>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</si>
  <si>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</si>
  <si>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</si>
  <si>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</si>
  <si>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</si>
  <si>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</si>
  <si>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</si>
  <si>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</si>
  <si>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</si>
  <si>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</si>
  <si>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</si>
  <si>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</si>
  <si>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</si>
  <si>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</si>
  <si>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</si>
  <si>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</si>
  <si>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</si>
  <si>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</si>
  <si>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</si>
  <si>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</si>
  <si>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</si>
  <si>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</si>
  <si>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</si>
  <si>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</si>
  <si>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</si>
  <si>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</si>
  <si>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</si>
  <si>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</si>
  <si>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</si>
  <si>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</si>
  <si>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</si>
  <si>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</si>
  <si>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</si>
  <si>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</si>
  <si>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</si>
  <si>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</si>
  <si>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</si>
  <si>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</si>
  <si>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</si>
  <si>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</si>
  <si>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</si>
  <si>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</si>
  <si>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</si>
  <si>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</si>
  <si>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</si>
  <si>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</si>
  <si>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</si>
  <si>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</si>
  <si>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</si>
  <si>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</si>
  <si>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</si>
  <si>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</si>
  <si>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</si>
  <si>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</si>
  <si>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</si>
  <si>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</si>
  <si>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</si>
  <si>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</si>
  <si>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</si>
  <si>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</si>
  <si>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</si>
  <si>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</si>
  <si>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</si>
  <si>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</si>
  <si>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</si>
  <si>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</si>
  <si>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</si>
  <si>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</si>
  <si>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</si>
  <si>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</si>
  <si>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</si>
  <si>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</si>
  <si>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</si>
  <si>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</si>
  <si>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</si>
  <si>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</si>
  <si>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</si>
  <si>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</si>
  <si>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</si>
  <si>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</si>
  <si>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</si>
  <si>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</si>
  <si>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</si>
  <si>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</si>
  <si>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</si>
  <si>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</si>
  <si>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</si>
  <si>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</si>
  <si>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</si>
  <si>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</si>
  <si>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</si>
  <si>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</si>
  <si>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</si>
  <si>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</si>
  <si>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</si>
  <si>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</si>
  <si>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</si>
  <si>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</si>
  <si>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</si>
  <si>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</si>
  <si>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</si>
  <si>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</si>
  <si>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</si>
  <si>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</si>
  <si>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</si>
  <si>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</si>
  <si>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</si>
  <si>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</si>
  <si>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</si>
  <si>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</si>
  <si>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</si>
  <si>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</si>
  <si>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</si>
  <si>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</si>
  <si>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</si>
  <si>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</si>
  <si>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</si>
  <si>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</si>
  <si>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</si>
  <si>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</si>
  <si>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</si>
  <si>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</si>
  <si>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</si>
  <si>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</si>
  <si>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</si>
  <si>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</si>
  <si>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</si>
  <si>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</si>
  <si>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</si>
  <si>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</si>
  <si>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</si>
  <si>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</si>
  <si>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</si>
  <si>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</si>
  <si>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</si>
  <si>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</si>
  <si>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</si>
  <si>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</si>
  <si>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</si>
  <si>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</si>
  <si>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</si>
  <si>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</si>
  <si>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</si>
  <si>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</si>
  <si>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</si>
  <si>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</si>
  <si>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</si>
  <si>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</si>
  <si>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</si>
  <si>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</si>
  <si>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</si>
  <si>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</si>
  <si>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</si>
  <si>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</si>
  <si>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</si>
  <si>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</si>
  <si>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</si>
  <si>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</si>
  <si>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</si>
  <si>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</si>
  <si>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</si>
  <si>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</si>
  <si>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</si>
  <si>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</si>
  <si>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</si>
  <si>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</si>
  <si>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</si>
  <si>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</si>
  <si>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</si>
  <si>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</si>
  <si>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</si>
  <si>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</si>
  <si>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</si>
  <si>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</si>
  <si>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</si>
  <si>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</si>
  <si>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</si>
  <si>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</si>
  <si>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</si>
  <si>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</si>
  <si>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</si>
  <si>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</si>
  <si>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</si>
  <si>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</si>
  <si>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</si>
  <si>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</si>
  <si>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</si>
  <si>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</si>
  <si>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</si>
  <si>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</si>
  <si>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</si>
  <si>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</si>
  <si>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</si>
  <si>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</si>
  <si>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</si>
  <si>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</si>
  <si>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</si>
  <si>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</si>
  <si>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</si>
  <si>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</si>
  <si>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</si>
  <si>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</si>
  <si>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</si>
  <si>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</si>
  <si>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</si>
  <si>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</si>
  <si>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</si>
  <si>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</si>
  <si>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</si>
  <si>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</si>
  <si>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</si>
  <si>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</si>
  <si>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</si>
  <si>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</si>
  <si>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</si>
  <si>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</si>
  <si>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</si>
  <si>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</si>
  <si>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</si>
  <si>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</si>
  <si>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</si>
  <si>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</si>
  <si>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</si>
  <si>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</si>
  <si>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</si>
  <si>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</si>
  <si>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</si>
  <si>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</si>
  <si>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</si>
  <si>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</si>
  <si>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</si>
  <si>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</si>
  <si>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</si>
  <si>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</si>
  <si>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</si>
  <si>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</si>
  <si>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</si>
  <si>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</si>
  <si>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</si>
  <si>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</si>
  <si>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</si>
  <si>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</si>
  <si>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</si>
  <si>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</si>
  <si>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</si>
  <si>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</si>
  <si>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</si>
  <si>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</si>
  <si>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</si>
  <si>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</si>
  <si>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</si>
  <si>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</si>
  <si>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</si>
  <si>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</si>
  <si>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</si>
  <si>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</si>
  <si>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</si>
  <si>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</si>
  <si>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</si>
  <si>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</si>
  <si>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</si>
  <si>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</si>
  <si>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</si>
  <si>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</si>
  <si>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</si>
  <si>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</si>
  <si>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</si>
  <si>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</si>
  <si>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</si>
  <si>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</si>
  <si>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</si>
  <si>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</si>
  <si>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</si>
  <si>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</si>
  <si>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</si>
  <si>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</si>
  <si>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</si>
  <si>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</si>
  <si>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</si>
  <si>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</si>
  <si>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</si>
  <si>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</si>
  <si>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</si>
  <si>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</si>
  <si>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</si>
  <si>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</si>
  <si>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</si>
  <si>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</si>
  <si>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</si>
  <si>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</si>
  <si>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</si>
  <si>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</si>
  <si>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</si>
  <si>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</si>
  <si>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</si>
  <si>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</si>
  <si>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</si>
  <si>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</si>
  <si>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</si>
  <si>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</si>
  <si>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</si>
  <si>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</si>
  <si>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</si>
  <si>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</si>
  <si>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</si>
  <si>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</si>
  <si>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</si>
  <si>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</si>
  <si>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</si>
  <si>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</si>
  <si>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</si>
  <si>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</si>
  <si>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</si>
  <si>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</si>
  <si>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</si>
  <si>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</si>
  <si>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</si>
  <si>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</si>
  <si>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</si>
  <si>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</si>
  <si>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</si>
  <si>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</si>
  <si>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</si>
  <si>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</si>
  <si>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</si>
  <si>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</si>
  <si>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</si>
  <si>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</si>
  <si>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</si>
  <si>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</si>
  <si>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</si>
  <si>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</si>
  <si>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</si>
  <si>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</si>
  <si>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</si>
  <si>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</si>
  <si>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</si>
  <si>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</si>
  <si>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</si>
  <si>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</si>
  <si>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</si>
  <si>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</si>
  <si>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</si>
  <si>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</si>
  <si>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</si>
  <si>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</si>
  <si>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</si>
  <si>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</si>
  <si>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</si>
  <si>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</si>
  <si>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</si>
  <si>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</si>
  <si>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</si>
  <si>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</si>
  <si>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</si>
  <si>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</si>
  <si>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</si>
  <si>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</si>
  <si>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</si>
  <si>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</si>
  <si>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</si>
  <si>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</si>
  <si>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</si>
  <si>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</si>
  <si>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</si>
  <si>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</si>
  <si>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</si>
  <si>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</si>
  <si>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</si>
  <si>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</si>
  <si>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</si>
  <si>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</si>
  <si>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</si>
  <si>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</si>
  <si>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</si>
  <si>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</si>
  <si>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</si>
  <si>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</si>
  <si>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</si>
  <si>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</si>
  <si>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</si>
  <si>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</si>
  <si>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</si>
  <si>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</si>
  <si>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</si>
  <si>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</si>
  <si>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</si>
  <si>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</si>
  <si>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</si>
  <si>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</si>
  <si>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</si>
  <si>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</si>
  <si>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</si>
  <si>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</si>
  <si>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</si>
  <si>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</si>
  <si>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</si>
  <si>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</si>
  <si>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</si>
  <si>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</si>
  <si>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</si>
  <si>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</si>
  <si>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</si>
  <si>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</si>
  <si>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</si>
  <si>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</si>
  <si>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</si>
  <si>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</si>
  <si>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</si>
  <si>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</si>
  <si>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</si>
  <si>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</si>
  <si>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</si>
  <si>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</si>
  <si>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</si>
  <si>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</si>
  <si>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</si>
  <si>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</si>
  <si>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</si>
  <si>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</si>
  <si>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</si>
  <si>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</si>
  <si>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</si>
  <si>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</si>
  <si>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</si>
  <si>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</si>
  <si>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</si>
  <si>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</si>
  <si>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</si>
  <si>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</si>
  <si>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</si>
  <si>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</si>
  <si>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</si>
  <si>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</si>
  <si>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</si>
  <si>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</si>
  <si>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</si>
  <si>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</si>
  <si>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</si>
  <si>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</si>
  <si>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</si>
  <si>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</si>
  <si>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</si>
  <si>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</si>
  <si>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</si>
  <si>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</si>
  <si>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</si>
  <si>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</si>
  <si>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</si>
  <si>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</si>
  <si>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</si>
  <si>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</si>
  <si>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</si>
  <si>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</si>
  <si>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</si>
  <si>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</si>
  <si>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</si>
  <si>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</si>
  <si>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</si>
  <si>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</si>
  <si>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</si>
  <si>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</si>
  <si>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</si>
  <si>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</si>
  <si>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</si>
  <si>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</si>
  <si>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</si>
  <si>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</si>
  <si>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</si>
  <si>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</si>
  <si>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</si>
  <si>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</si>
  <si>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</si>
  <si>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</si>
  <si>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</si>
  <si>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</si>
  <si>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</si>
  <si>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</si>
  <si>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</si>
  <si>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</si>
  <si>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</si>
  <si>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</si>
  <si>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</si>
  <si>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</si>
  <si>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</si>
  <si>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</si>
  <si>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</si>
  <si>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</si>
  <si>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</si>
  <si>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</si>
  <si>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</si>
  <si>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</si>
  <si>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</si>
  <si>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</si>
  <si>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</si>
  <si>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</si>
  <si>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</si>
  <si>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</si>
  <si>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</si>
  <si>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</si>
  <si>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</si>
  <si>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</si>
  <si>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</si>
  <si>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</si>
  <si>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</si>
  <si>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</si>
  <si>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</si>
  <si>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</si>
  <si>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</si>
  <si>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</si>
  <si>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</si>
  <si>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</si>
  <si>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</si>
  <si>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</si>
  <si>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</si>
  <si>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</si>
  <si>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</si>
  <si>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</si>
  <si>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</si>
  <si>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</si>
  <si>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</si>
  <si>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</si>
  <si>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</si>
  <si>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</si>
  <si>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</si>
  <si>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</si>
  <si>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</si>
  <si>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</si>
  <si>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</si>
  <si>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</si>
  <si>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</si>
  <si>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</si>
  <si>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</si>
  <si>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</si>
  <si>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</si>
  <si>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</si>
  <si>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</si>
  <si>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</si>
  <si>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</si>
  <si>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</si>
  <si>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</si>
  <si>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</si>
  <si>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</si>
  <si>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</si>
  <si>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</si>
  <si>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</si>
  <si>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</si>
  <si>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</si>
  <si>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</si>
  <si>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</si>
  <si>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</si>
  <si>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</si>
  <si>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</si>
  <si>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</si>
  <si>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</si>
  <si>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</si>
  <si>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</si>
  <si>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</si>
  <si>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</si>
  <si>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</si>
  <si>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</si>
  <si>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</si>
  <si>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</si>
  <si>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</si>
  <si>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</si>
  <si>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</si>
  <si>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</si>
  <si>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</si>
  <si>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</si>
  <si>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</si>
  <si>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</si>
  <si>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</si>
  <si>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</si>
  <si>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</si>
  <si>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</si>
  <si>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</si>
  <si>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</si>
  <si>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</si>
  <si>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</si>
  <si>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</si>
  <si>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</si>
  <si>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</si>
  <si>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</si>
  <si>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</si>
  <si>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</si>
  <si>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</si>
  <si>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</si>
  <si>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</si>
  <si>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</si>
  <si>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</si>
  <si>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</si>
  <si>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</si>
  <si>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</si>
  <si>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</si>
  <si>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</si>
  <si>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</si>
  <si>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</si>
  <si>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</si>
  <si>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</si>
  <si>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</si>
  <si>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</si>
  <si>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</si>
  <si>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</si>
  <si>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</si>
  <si>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</si>
  <si>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</si>
  <si>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</si>
  <si>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</si>
  <si>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</si>
  <si>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</si>
  <si>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</si>
  <si>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</si>
  <si>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</si>
  <si>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</si>
  <si>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</si>
  <si>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</si>
  <si>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</si>
  <si>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</si>
  <si>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</si>
  <si>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</si>
  <si>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</si>
  <si>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</si>
  <si>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</si>
  <si>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</si>
  <si>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</si>
  <si>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</si>
  <si>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</si>
  <si>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</si>
  <si>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</si>
  <si>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</si>
  <si>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</si>
  <si>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</si>
  <si>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</si>
  <si>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</si>
  <si>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</si>
  <si>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</si>
  <si>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</si>
  <si>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</si>
  <si>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</si>
  <si>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</si>
  <si>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</si>
  <si>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</si>
  <si>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</si>
  <si>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</si>
  <si>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</si>
  <si>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</si>
  <si>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</si>
  <si>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</si>
  <si>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</si>
  <si>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</si>
  <si>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</si>
  <si>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</si>
  <si>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</si>
  <si>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</si>
  <si>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</si>
  <si>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</si>
  <si>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</si>
  <si>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</si>
  <si>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</si>
  <si>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</si>
  <si>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</si>
  <si>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</si>
  <si>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</si>
  <si>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</si>
  <si>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</si>
  <si>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</si>
  <si>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</si>
  <si>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</si>
  <si>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</si>
  <si>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</si>
  <si>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</si>
  <si>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</si>
  <si>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</si>
  <si>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</si>
  <si>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</si>
  <si>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</si>
  <si>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</si>
  <si>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</si>
  <si>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</si>
  <si>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</si>
  <si>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</si>
  <si>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</si>
  <si>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</si>
  <si>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</si>
  <si>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</si>
  <si>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</si>
  <si>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</si>
  <si>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</si>
  <si>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</si>
  <si>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</si>
  <si>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</si>
  <si>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</si>
  <si>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</si>
  <si>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</si>
  <si>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</si>
  <si>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</si>
  <si>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</si>
  <si>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</si>
  <si>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</si>
  <si>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</si>
  <si>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</si>
  <si>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</si>
  <si>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</si>
  <si>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</si>
  <si>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</si>
  <si>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</si>
  <si>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</si>
  <si>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</si>
  <si>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</si>
  <si>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</si>
  <si>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</si>
  <si>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</si>
  <si>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</si>
  <si>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</si>
  <si>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</si>
  <si>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</si>
  <si>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</si>
  <si>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</si>
  <si>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</si>
  <si>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</si>
  <si>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</si>
  <si>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</si>
  <si>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</si>
  <si>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</si>
  <si>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</si>
  <si>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</si>
  <si>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</si>
  <si>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</si>
  <si>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</si>
  <si>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</si>
  <si>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</si>
  <si>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</si>
  <si>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</si>
  <si>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</si>
  <si>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</si>
  <si>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</si>
  <si>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</si>
  <si>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</si>
  <si>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</si>
  <si>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</si>
  <si>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</si>
  <si>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</si>
  <si>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</si>
  <si>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</si>
  <si>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</si>
  <si>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</si>
  <si>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</si>
  <si>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</si>
  <si>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</si>
  <si>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</si>
  <si>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</si>
  <si>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</si>
  <si>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</si>
  <si>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</si>
  <si>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</si>
  <si>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</si>
  <si>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</si>
  <si>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</si>
  <si>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</si>
  <si>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</si>
  <si>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</si>
  <si>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</si>
  <si>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</si>
  <si>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</si>
  <si>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</si>
  <si>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</si>
  <si>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</si>
  <si>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</si>
  <si>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</si>
  <si>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</si>
  <si>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</si>
  <si>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</si>
  <si>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</si>
  <si>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</si>
  <si>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</si>
  <si>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</si>
  <si>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PCM-20251124-00001692</t>
  </si>
  <si>
    <t>site down again &amp; ETA 90 min</t>
  </si>
  <si>
    <t xml:space="preserve"> PCM-20250215-00000830 </t>
  </si>
  <si>
    <t>LTE site still down and  site located in aramco area access issue need special permission</t>
  </si>
  <si>
    <t>PCM-20251124-00001626</t>
  </si>
  <si>
    <t xml:space="preserve">night access issue USF area </t>
  </si>
  <si>
    <t xml:space="preserve">NO PCM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</si>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</sst>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322.97553321759187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0.16696840278018499</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45985.923959143518</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45985.923959143518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45985.923959143518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45985.923959143518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45985.923959143518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45985.923959143518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45985.923959143518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45985.923959143518</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45985.923959143518</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45985.923959143518</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45985.923959143518</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45985.923959143518</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45985.923958912033</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45985.923958912033</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45985.923958912033</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45985.923958912033</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45985.923958912033</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45985.923958912033</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45985.923958912033</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45985.923958912033</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45985.923958912033</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45985.923958912033</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45985.923958912033</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45985.923958912033</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45985.923958912033</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45985.923958912033</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45985.923958912033</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45985.923958912033</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45985.923958912033</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45985.923958912033</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45985.923958912033</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45985.923958912033</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45985.923958912033</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45985.923958912033</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45985.923958912033</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45985.923958912033</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45985.923958912033</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45985.923958912033</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45985.923958912033</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45985.923958912033</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45985.923958912033</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45985.923958912033</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45985.923958912033</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45985.923958912033</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45985.923958912033</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45985.923958912033</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45985.923958912033</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45985.923958912033</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45985.923958912033</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45985.923958912033</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45985.923958912033</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45985.923958912033</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45985.923958912033</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45985.923958912033</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45985.923958912033</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45985.923958912033</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45985.923958912033</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45985.923958912033</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45985.923958912033</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45985.923958912033</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45985.923958912033</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45985.923958912033</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45985.923958912033</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45985.923958912033</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BE838444-FB44-44AD-82F5-68D6FB3DCC9F}"/>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160.92412118055654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1.5365401620365446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6.0926736114197411E-2</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58" customFormat="1" ht="31.5" customHeight="1">
      <c r="A6" s="147" t="s">
        <v>39111</v>
      </c>
      <c r="B6" s="61" t="str">
        <f>IFERROR(VLOOKUP(D6,DB!A:K,11,0),"")</f>
        <v>R2</v>
      </c>
      <c r="C6" s="61">
        <v>1</v>
      </c>
      <c r="D6" s="61" t="s">
        <v>25344</v>
      </c>
      <c r="E6" s="84" t="s">
        <v>39021</v>
      </c>
      <c r="F6" s="74">
        <v>45985.89565972222</v>
      </c>
      <c r="G6" s="75">
        <f ca="1">IFERROR(NOW()-F6,"-")</f>
        <v>2.8299189812969416E-2</v>
      </c>
      <c r="H6" s="74">
        <v>45985.890717592592</v>
      </c>
      <c r="I6" s="61" t="str">
        <f>IFERROR(VLOOKUP(D6,DB!A:F,6,0),"")</f>
        <v>Generator-SG</v>
      </c>
      <c r="J6" s="61" t="str">
        <f>IFERROR(VLOOKUP(D6,DB!A:G,7,0),"")</f>
        <v>In progress</v>
      </c>
      <c r="K6" s="85" t="s">
        <v>39112</v>
      </c>
      <c r="L6" s="61" t="str">
        <f>IFERROR(VLOOKUP(D6,DB!A:I,9,0),"")</f>
        <v>Latis</v>
      </c>
      <c r="M6" s="61"/>
      <c r="N6" s="61"/>
      <c r="O6" s="61"/>
      <c r="P6" s="61"/>
      <c r="Q6" s="61"/>
      <c r="R6" s="61"/>
      <c r="S6" s="61"/>
      <c r="T6" s="61"/>
      <c r="U6" s="61"/>
      <c r="V6" s="61"/>
      <c r="W6" s="61"/>
      <c r="X6" s="61"/>
      <c r="Y6" s="61"/>
      <c r="Z6" s="61"/>
      <c r="AA6" s="61"/>
      <c r="AB6" s="61"/>
      <c r="AC6" s="61"/>
      <c r="AD6" s="61"/>
      <c r="AE6" s="61"/>
      <c r="AF6" s="61"/>
      <c r="AG6" s="61"/>
      <c r="AH6" s="61"/>
      <c r="AI6" s="61"/>
      <c r="AJ6" s="61"/>
      <c r="AK6" s="61"/>
      <c r="AL6" s="61"/>
      <c r="AM6" s="61"/>
      <c r="AN6" s="61"/>
      <c r="AO6" s="61"/>
      <c r="AP6" s="61"/>
      <c r="AQ6" s="61"/>
      <c r="AR6" s="61"/>
      <c r="AS6" s="61"/>
      <c r="AT6" s="61"/>
      <c r="AU6" s="61"/>
      <c r="AV6" s="61"/>
      <c r="AW6" s="61"/>
      <c r="AX6" s="61"/>
      <c r="AY6" s="61"/>
      <c r="AZ6" s="61"/>
      <c r="BA6" s="61"/>
      <c r="BB6" s="61"/>
      <c r="BC6" s="61"/>
      <c r="BD6" s="61"/>
      <c r="BE6" s="61"/>
      <c r="BF6" s="61"/>
      <c r="BG6" s="61"/>
      <c r="BH6" s="61"/>
      <c r="BI6" s="61"/>
      <c r="BJ6" s="61"/>
      <c r="BK6" s="61"/>
      <c r="BL6" s="61"/>
      <c r="BM6" s="61"/>
      <c r="BN6" s="61"/>
      <c r="BO6" s="61"/>
      <c r="BP6" s="61"/>
      <c r="BQ6" s="61"/>
      <c r="BR6" s="61"/>
      <c r="BS6" s="61"/>
      <c r="BT6" s="61"/>
      <c r="BU6" s="61"/>
      <c r="BV6" s="61"/>
      <c r="BW6" s="61"/>
      <c r="BX6" s="61"/>
      <c r="BY6" s="61"/>
      <c r="BZ6" s="61"/>
      <c r="CA6" s="61"/>
      <c r="CB6" s="61"/>
      <c r="CC6" s="61"/>
      <c r="CD6" s="61"/>
      <c r="CE6" s="61"/>
      <c r="CF6" s="61"/>
      <c r="CG6" s="61"/>
      <c r="CH6" s="61"/>
      <c r="CI6" s="61"/>
      <c r="CJ6" s="159"/>
    </row>
    <row r="7" spans="1:88" ht="31.5" customHeight="1">
      <c r="A7" s="101"/>
      <c r="B7" s="18" t="str">
        <f>IFERROR(VLOOKUP(D7,DB!A:K,11,0),"")</f>
        <v/>
      </c>
      <c r="C7" s="18"/>
      <c r="D7" s="18"/>
      <c r="E7" s="102"/>
      <c r="F7" s="103"/>
      <c r="G7" s="104">
        <f ca="1">IFERROR(NOW()-F7,"-")</f>
        <v>45985.923959143518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45985.923959143518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45985.923959143518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45985.923959143518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45985.923959143518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45985.923959143518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45985.923959143518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45985.923959143518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45985.923959143518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45985.923959143518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45985.923959143518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45985.923959143518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45985.923959143518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45985.923959143518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45985.923959143518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45985.923959143518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45985.923959143518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45985.923959143518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45985.923959143518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45985.923959143518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45985.923959143518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45985.923959143518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45985.923959143518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45985.923959143518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45985.923959143518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45985.923959143518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45985.923959143518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45985.923959143518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45985.923959143518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45985.923959143518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45985.923959143518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45985.923959143518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45985.923959143518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45985.923959143518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45985.923959143518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45985.923959143518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45985.923959143518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45985.923959143518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45985.923959143518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45985.923959143518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45985.923959143518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45985.923959143518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45985.923959143518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45985.923959143518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45985.923959143518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45985.923959143518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45985.923959143518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45985.923959143518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45985.923959143518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45985.923959143518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45985.923959143518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45985.923959143518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45985.923959143518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45985.923959143518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45985.923959143518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45985.923959143518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45985.923959143518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45985.923959143518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45985.923959143518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45985.923959143518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45985.923959143518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45985.923959143518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45985.923959143518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45985.923959143518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45985.923959143518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45985.923959143518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45985.923959143518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45985.923959143518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45985.923959143518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45985.923959143518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45985.923959143518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45985.923959143518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45985.923959143518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45985.923959143518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45985.923959143518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45985.923959143518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45985.923959143518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45985.923959143518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45985.923959143518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45985.923959143518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45985.923959143518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45985.923959143518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45985.923959143518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45985.923959143518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45985.923959143518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45985.923959143518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45985.923959143518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45985.923959143518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45985.923959143518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45985.923959143518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45985.923959143518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45985.923959143518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45985.923959143518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45985.923959143518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45985.923959143518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45985.923959143518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45985.923959143518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45985.923959143518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45985.923959143518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45985.923959143518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45985.923959143518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45985.923959143518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45985.923959143518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45985.923959143518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45985.923959143518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45985.923959143518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45985.923959143518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45985.923959143518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45985.923959143518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45985.923959143518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45985.923959143518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45985.923959143518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45985.923959143518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45985.923959143518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45985.923959143518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45985.923959143518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45985.923959143518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45985.923959143518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45985.923959143518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45985.923959143518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45985.923959143518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45985.923959143518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45985.923959143518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45985.923959143518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45985.923959143518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45985.923959143518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45985.923959143518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45985.923959143518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45985.923959143518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45985.923959143518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45985.923959143518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45985.923959143518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45985.923959143518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45985.923959143518</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45985.923959143518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45985.923959143518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45985.923959143518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45985.923959143518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45985.923959143518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45985.923959143518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45985.923959143518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45985.923959143518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45985.923959143518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45985.923959143518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45985.923959143518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45985.923959143518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45985.923959143518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45985.923959143518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45985.923959143518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45985.923959143518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45985.923959143518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45985.923959143518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45985.923959143518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45985.923959143518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45985.923959143518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45985.923959143518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45985.923959143518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45985.923959143518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45985.923959143518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45985.923959143518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45985.923959143518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45985.923959143518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45985.923959143518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45985.923959143518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45985.923959143518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45985.923959143518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45985.923959143518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45985.923959143518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45985.923959143518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45985.923959143518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45985.923959143518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45985.923959143518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45985.923959143518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45985.923959143518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45985.923959143518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45985.923959143518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45985.923959143518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45985.923959143518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45985.923959143518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45985.923959143518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45985.923959143518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45985.923959143518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45985.923959143518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45985.923959143518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45985.923959143518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45985.923959143518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45985.923959143518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45985.923959143518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45985.923959143518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45985.923959143518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45985.923959143518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45985.923959143518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45985.923959143518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45985.923959143518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45985.923959143518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45985.923959143518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45985.923959143518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45985.923959143518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45985.923959143518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45985.923959143518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45985.923959143518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45985.923959143518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45985.923959143518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45985.923959143518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45985.923959143518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45985.923959143518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45985.923959143518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45985.923959143518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45985.923959143518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45985.923959143518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45985.923959143518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45985.923959143518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45985.923959143518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45985.923959143518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45985.923959143518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45985.923959143518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45985.923959143518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45985.923959143518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45985.923959143518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45985.923959143518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45985.923959143518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45985.923959143518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45985.923959143518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45985.923959143518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45985.923959143518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45985.923959143518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45985.923959143518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45985.923959143518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45985.923959143518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45985.923959143518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45985.923959143518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45985.923959143518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45985.923959143518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45985.923959143518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45985.923959143518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45985.923959143518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45985.923959143518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45985.923959143518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45985.923959143518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45985.923959143518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45985.923959143518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45985.923959143518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45985.923959143518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45985.923959143518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45985.923959143518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45985.923959143518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45985.923959143518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45985.923959143518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45985.923959143518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45985.923959143518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45985.923959143518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45985.923959143518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45985.923959143518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45985.923959143518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45985.923959143518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45985.923959143518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45985.923959143518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45985.923959143518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45985.923959143518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45985.923959143518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45985.923959143518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45985.923959143518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45985.923959143518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45985.923959143518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45985.923959143518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45985.923959143518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45985.923959143518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45985.923959143518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45985.923959143518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45985.923959143518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45985.923959143518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45985.923959143518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45985.923959143518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45985.923959143518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45985.923959143518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45985.923959143518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45985.923959143518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45985.923959143518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45985.923959143518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45985.923959143518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45985.923959143518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45985.923959143518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45985.923959143518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45985.923959143518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45985.923959143518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45985.923959143518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45985.923959143518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45985.923959143518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45985.923959143518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45985.923959143518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45985.923959143518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45985.923959143518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45985.923959143518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45985.923959143518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45985.923959143518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45985.923959143518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45985.923959143518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45985.923959143518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45985.923959143518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45985.923959143518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45985.923959143518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45985.923959143518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45985.923959143518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45985.923959143518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45985.923959143518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45985.923959143518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45985.923959143518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45985.923959143518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45985.923959143518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45985.923959143518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45985.923959143518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45985.923959143518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45985.923959143518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45985.923959143518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45985.923959143518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45985.923959143518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45985.923959143518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45985.923959143518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45985.923959143518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45985.923959143518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45985.923959143518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45985.923959143518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45985.923959143518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45985.923959143518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45985.923959143518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45985.923959143518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45985.923959143518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45985.923959143518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45985.923959143518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45985.923959143518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45985.923959143518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45985.923959143518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45985.923959143518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45985.923959143518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45985.923959143518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45985.923959143518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45985.923959143518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45985.923959143518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45985.923959143518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45985.923959143518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45985.923959143518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45985.923959143518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45985.923959143518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45985.923959143518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45985.923959143518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45985.923959143518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45985.923959143518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45985.923959143518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45985.923959143518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45985.923959143518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45985.923959143518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45985.923959143518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45985.923959143518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45985.923959143518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45985.923959143518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45985.923959143518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45985.923959143518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45985.923959143518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45985.923959143518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45985.923959143518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45985.923959143518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45985.923959143518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45985.923959143518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45985.923959143518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45985.923959143518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45985.923959143518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45985.923959143518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45985.923959143518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45985.923959143518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45985.923959143518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45985.923959143518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45985.923959143518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45985.923959143518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45985.923959143518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45985.923959143518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45985.923959143518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45985.923959143518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45985.923959143518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45985.923959143518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45985.923959143518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45985.923959143518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45985.923959143518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45985.923959143518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45985.923959143518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45985.923959143518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45985.923959143518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45985.923959143518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45985.923959143518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45985.923959143518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45985.923959143518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45985.923959143518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45985.923959143518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45985.923959143518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45985.923959143518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45985.923959143518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45985.923959143518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45985.923959143518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45985.923959143518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45985.923959143518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45985.923959143518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45985.923959143518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45985.923959143518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45985.923959143518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45985.923959143518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45985.923959143518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45985.923959143518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45985.923959143518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45985.923959143518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45985.923959143518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45985.923959143518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45985.923959143518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45985.923959143518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45985.923959143518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45985.923959143518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45985.923959143518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45985.923959143518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45985.923959143518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45985.923959143518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45985.923959143518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45985.923959143518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45985.923959143518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45985.923959143518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45985.923959143518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45985.923959143518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45985.923959143518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45985.923959143518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45985.923959143518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45985.923959143518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45985.923959143518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45985.923959143518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45985.923959143518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45985.923959143518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45985.923959143518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45985.923959143518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45985.923959143518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45985.923959143518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45985.923959143518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45985.923959143518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45985.923959143518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45985.923959143518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45985.923959143518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45985.923959143518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45985.923959143518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45985.923959143518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45985.923959143518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45985.923959143518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45985.923959143518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45985.923959143518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45985.923959143518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45985.923959143518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45985.923959143518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45985.923959143518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45985.923959143518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45985.923959143518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45985.923959143518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45985.923959143518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45985.923959143518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45985.923959143518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45985.923959143518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45985.923959143518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45985.923959143518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45985.923959143518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45985.923959143518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45985.923959143518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45985.923959143518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45985.923959143518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45985.923959143518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45985.923959143518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45985.923959143518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45985.923959143518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45985.923959143518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45985.923959143518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45985.923959143518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45985.923959143518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45985.923959143518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45985.923959143518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45985.923959143518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45985.923959143518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45985.923959143518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45985.923959143518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45985.923959143518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45985.923959143518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45985.923959143518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45985.923959143518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45985.923959143518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45985.923959143518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45985.923959143518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45985.923959143518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45985.923959143518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45985.923959143518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45985.923959143518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45985.923959143518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45985.923959143518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45985.923959143518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45985.923959143518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45985.923959143518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45985.923959143518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45985.923959143518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45985.923959143518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45985.923959143518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45985.923959143518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45985.923959143518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45985.923959143518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45985.923959143518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45985.923959143518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45985.923959143518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45985.923959143518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45985.923959143518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45985.923959143518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45985.923959143518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45985.923959143518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45985.923959143518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45985.923959143518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45985.923959143518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45985.923959143518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45985.923959143518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45985.923959143518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45985.923959143518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45985.923959143518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45985.923959143518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45985.923959143518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45985.923959143518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45985.923959143518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45985.923959143518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45985.923959143518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45985.923959143518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45985.923959143518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45985.923959143518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45985.923959143518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45985.923959143518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45985.923959143518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45985.923959143518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45985.923959143518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45985.923959143518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45985.923959143518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45985.923959143518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45985.923959143518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45985.923959143518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45985.923959143518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45985.923959143518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45985.923959143518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45985.923959143518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45985.923959143518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45985.923959143518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45985.923959143518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45985.923959143518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45985.923959143518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45985.923959143518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45985.923959143518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45985.923959143518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45985.923959143518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45985.923959143518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45985.923959143518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45985.923959143518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45985.923959143518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45985.923959143518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45985.923959143518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45985.923959143518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45985.923959143518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45985.923959143518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45985.923959143518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45985.923959143518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45985.923959143518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45985.923959143518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45985.923959143518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45985.923959143518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45985.923959143518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45985.923959143518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45985.923959143518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45985.923959143518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45985.923959143518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45985.923959143518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45985.923959143518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45985.923959143518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45985.923959143518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45985.923959143518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45985.923959143518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45985.923959143518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45985.923959143518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45985.923959143518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45985.923959143518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45985.923959143518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45985.923959143518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45985.923959143518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45985.923959143518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45985.923959143518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45985.923959143518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45985.923959143518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45985.923959143518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45985.923959143518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45985.923959143518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45985.923959143518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45985.923959143518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45985.923959143518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45985.923959143518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45985.923959143518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45985.923959143518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45985.923959143518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45985.923959143518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45985.923959143518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45985.923959143518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45985.923959143518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45985.923959143518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45985.923959143518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45985.923959143518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45985.923959143518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45985.923959143518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45985.923959143518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45985.923959143518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45985.923959143518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45985.923959143518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45985.923959143518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45985.923959143518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45985.923959143518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45985.923959143518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45985.923959143518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45985.923959143518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45985.923959143518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45985.923959143518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45985.923959143518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45985.923959143518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45985.923959143518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45985.923959143518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45985.923959143518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45985.923959143518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45985.923959143518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45985.923959143518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45985.923959143518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45985.923959143518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45985.923959143518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45985.923959143518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45985.923959143518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45985.923959143518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45985.923959143518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45985.923959143518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45985.923959143518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45985.923959143518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45985.923959143518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45985.923959143518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45985.923959143518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45985.923959143518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45985.923959143518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45985.923959143518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45985.923959143518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45985.923959143518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45985.923959143518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45985.923959143518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45985.923959143518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45985.923959143518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45985.923959143518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45985.923959143518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45985.923959143518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45985.923959143518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45985.923959143518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45985.923959143518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45985.923959143518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45985.923959143518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45985.923959143518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45985.923959143518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45985.923959143518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45985.923959143518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45985.923959143518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45985.923959143518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45985.923959143518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45985.923959143518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45985.923959143518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45985.923959143518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45985.923959143518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45985.923959143518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45985.923959143518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45985.923959143518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45985.923959143518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45985.923959143518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45985.923959143518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45985.923959143518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45985.923959143518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45985.923959143518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45985.923959143518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45985.923959143518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45985.923959143518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45985.923959143518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45985.923959143518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45985.923959143518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45985.923959143518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45985.923959143518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45985.923959143518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45985.923959143518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45985.923959143518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45985.923959143518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45985.923959143518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45985.923959143518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45985.923959143518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45985.923959143518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45985.923959143518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45985.923959143518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45985.923959143518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45985.923959143518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45985.923959143518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45985.923959143518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45985.923959143518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45985.923959143518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45985.923959143518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45985.923959143518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45985.923959143518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45985.923959143518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45985.923959143518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45985.923959143518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45985.923959143518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45985.923959143518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45985.923959143518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45985.923959143518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45985.923959143518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45985.923959143518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45985.923959143518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45985.923959143518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45985.923959143518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45985.923959143518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45985.923959143518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45985.923959143518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45985.923959143518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45985.923959143518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45985.923959143518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45985.923959143518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45985.923959143518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45985.923959143518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45985.923959143518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45985.923959143518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45985.923959143518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45985.923959143518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45985.923959143518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45985.923959143518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45985.923959143518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45985.923959143518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45985.923959143518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45985.923959143518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45985.923959143518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45985.923959143518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45985.923959143518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45985.923959143518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45985.923959143518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45985.923959143518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45985.923959143518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45985.923959143518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45985.923959143518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45985.923959143518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45985.923959143518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45985.923959143518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45985.923959143518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45985.923959143518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45985.923959143518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45985.923959143518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45985.923959143518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45985.923959143518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45985.923959143518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45985.923959143518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45985.923959143518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45985.923959143518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45985.923959143518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45985.923959143518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45985.923959143518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45985.923959143518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45985.923959143518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45985.923959143518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45985.923959143518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45985.923959143518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45985.923959143518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45985.923959143518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45985.923959143518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45985.923959143518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45985.923959143518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45985.923959143518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45985.923959143518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45985.923959143518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45985.923959143518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45985.923959143518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45985.923959143518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45985.923959143518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45985.923959143518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45985.923959143518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45985.923959143518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45985.923959143518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45985.923959143518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45985.923959143518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45985.923959143518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45985.923959143518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45985.923959143518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45985.923959143518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45985.923959143518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45985.923959143518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45985.923959143518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45985.923959143518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45985.923959143518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45985.923959143518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45985.923959143518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45985.923959143518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45985.923959143518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45985.923959143518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45985.923959143518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45985.923959143518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45985.923959143518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45985.923959143518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45985.923959143518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45985.923959143518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45985.923959143518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45985.923959143518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45985.923959143518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45985.923959143518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45985.923959143518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45985.923959143518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45985.923959143518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45985.923959143518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45985.923959143518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45985.923959143518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45985.923959143518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45985.923959143518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45985.923959143518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45985.923959143518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45985.923959143518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45985.923959143518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45985.923959143518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45985.923959143518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45985.923959143518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45985.923959143518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45985.923959143518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45985.923959143518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45985.923959143518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45985.923959143518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45985.923959143518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45985.923959143518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45985.923959143518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45985.923959143518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45985.923959143518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45985.923959143518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45985.923959143518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45985.923959143518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45985.923959143518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45985.923959143518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45985.923959143518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45985.923959143518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45985.923959143518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45985.923959143518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45985.923959143518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45985.923959143518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45985.923959143518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45985.923959143518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45985.923959143518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45985.923959143518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45985.923959143518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45985.923959143518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45985.923959143518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45985.923959143518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45985.923959143518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45985.923959143518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45985.923959143518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45985.923959143518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45985.923959143518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45985.923959143518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45985.923959143518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45985.923959143518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45985.923959143518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45985.923959143518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45985.923959143518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45985.923959143518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45985.923959143518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45985.923959143518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45985.923959143518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45985.923959143518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45985.923959143518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45985.923959143518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45985.923959143518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45985.923959143518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45985.923959143518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45985.923959143518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45985.923959143518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45985.923959143518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45985.923959143518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45985.923959143518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45985.923959143518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45985.923959143518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45985.923959143518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45985.923959143518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45985.923959143518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45985.923959143518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45985.923959143518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45985.923959143518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45985.923959143518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45985.923959143518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45985.923959143518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45985.923959143518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45985.923959143518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45985.923959143518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45985.923959143518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45985.923959143518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45985.923959143518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45985.923959143518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45985.923959143518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45985.923959143518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45985.923959143518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45985.923959143518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45985.923959143518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45985.923959143518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45985.923959143518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45985.923959143518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45985.923959143518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45985.923959143518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45985.923959143518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45985.923959143518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45985.923959143518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45985.923959143518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45985.923959143518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45985.923959143518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45985.923959143518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45985.923959143518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45985.923959143518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45985.923959143518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45985.923959143518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45985.923959143518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45985.923959143518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45985.923959143518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45985.923959143518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45985.923959143518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45985.923959143518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45985.923959143518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45985.923959143518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45985.923959143518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45985.923959143518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45985.923959143518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45985.923959143518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45985.923959143518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45985.923959143518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45985.923959143518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45985.923959143518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45985.923959143518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45985.923959143518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45985.923959143518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45985.923959143518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45985.923959143518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45985.923959143518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45985.923959143518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45985.923959143518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45985.923959143518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45985.923959143518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45985.923959143518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45985.923959143518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45985.923959143518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45985.923959143518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45985.923959143518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45985.923959143518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45985.923959143518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45985.923959143518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45985.923959143518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45985.923959143518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45985.923959143518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45985.923959143518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45985.923959143518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45985.923959143518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45985.923959143518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45985.923959143518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45985.923959143518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45985.923959143518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45985.923959143518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45985.923959143518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45985.923959143518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45985.923959143518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45985.923959143518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45985.923959143518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45985.923959143518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45985.923959143518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45985.923959143518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45985.923959143518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45985.923959143518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45985.923959143518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45985.923959143518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45985.923959143518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45985.923959143518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45985.923959143518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45985.923959143518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45985.923959143518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45985.923959143518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45985.923959143518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45985.923959143518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45985.923959143518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45985.923959143518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45985.923959143518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45985.923959143518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45985.923959143518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45985.923959143518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45985.923959143518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45985.923959143518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45985.923959143518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45985.923959143518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45985.923959143518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45985.923959143518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45985.923959143518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45985.923959143518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45985.923959143518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45985.923959143518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45985.923959143518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45985.923959143518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45985.923959143518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45985.923959143518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45985.923959143518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45985.923959143518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45985.923959143518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45985.923959143518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45985.923959143518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45985.923959143518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45985.923959143518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45985.923959143518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45985.923959143518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45985.923959143518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45985.923959143518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45985.923959143518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45985.923959143518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45985.923959143518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45985.923959143518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45985.923959143518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45985.923959143518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45985.923959143518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45985.923959143518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45985.923959143518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45985.923959143518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45985.923959143518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45985.923959143518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45985.923959143518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45985.923959143518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45985.923959143518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45985.923959143518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45985.923959143518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45985.923959143518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45985.923959143518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45985.923959143518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45985.923959143518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45985.923959143518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45985.923959143518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45985.923959143518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45985.923959143518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45985.923959143518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45985.923959143518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45985.923959143518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45985.923959143518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45985.923959143518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45985.923959143518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45985.923959143518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45985.923959143518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45985.923959143518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45985.923959143518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45985.923959143518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45985.923959143518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45985.923959143518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45985.923959143518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45985.923959143518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45985.923959143518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45985.923959143518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45985.923959143518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45985.923959143518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45985.923959143518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45985.923959143518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45985.923959143518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45985.923959143518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45985.923959143518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45985.923959143518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45985.923959143518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45985.923959143518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45985.923959143518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45985.923959143518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45985.923959143518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45985.923959143518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45985.923959143518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45985.923959143518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45985.923959143518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45985.923959143518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45985.923959143518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45985.923959143518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45985.923959143518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45985.923959143518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45985.923959143518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45985.923959143518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45985.923959143518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45985.923959143518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45985.923959143518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45985.923959143518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45985.923959143518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45985.923959143518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45985.923959143518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45985.923959143518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45985.923959143518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45985.923959143518</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282.44324155092181</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7" ca="1" si="0">IFERROR(NOW()-F3,"")</f>
        <v>9.7350347219617106E-2</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34920</v>
      </c>
      <c r="E4" s="94"/>
      <c r="F4" s="95"/>
      <c r="G4" s="96">
        <f t="shared" ca="1" si="0"/>
        <v>45985.923959143518</v>
      </c>
      <c r="H4" s="95">
        <v>45985.856458333335</v>
      </c>
      <c r="I4" s="113" t="str">
        <f>IFERROR(VLOOKUP(D4,DB!A:F,6,0),"")</f>
        <v>SCECO</v>
      </c>
      <c r="J4" s="113" t="str">
        <f>IFERROR(VLOOKUP(D4,DB!A:G,7,0),"")</f>
        <v>Vandalized</v>
      </c>
      <c r="K4" s="97" t="s">
        <v>39118</v>
      </c>
      <c r="L4" s="91" t="str">
        <f>IFERROR(VLOOKUP(D4,DB!A:I,9,0),"")</f>
        <v>Latis</v>
      </c>
    </row>
    <row r="5" spans="1:16" ht="15" customHeight="1">
      <c r="A5" s="113"/>
      <c r="B5" s="113" t="str">
        <f>IFERROR(VLOOKUP(D5,DB!A:K,11,0),"")</f>
        <v/>
      </c>
      <c r="C5" s="93"/>
      <c r="D5" s="91"/>
      <c r="E5" s="94"/>
      <c r="F5" s="95"/>
      <c r="G5" s="96">
        <f t="shared" ca="1" si="0"/>
        <v>45985.923959143518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45985.923959143518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45985.923959143518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45985.923959143518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45985.923959143518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45985.923959143518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45985.923959143518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45985.923959143518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45985.923959143518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45985.923959143518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45985.923959143518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45985.923959143518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45985.923959143518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45985.923959143518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45985.923959143518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45985.923959143518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45985.923959143518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45985.923959143518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45985.923959143518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45985.923959143518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45985.923959143518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45985.923959143518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45985.923959143518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45985.923959143518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45985.923959143518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45985.923959143518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45985.923959143518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45985.923959143518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45985.923959143518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45985.923959143518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45985.923959143518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45985.923959143518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45985.923959143518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45985.923959143518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45985.923959143518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45985.923959143518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45985.923959143518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45985.923959143518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45985.923959143518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45985.923959143518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45985.923959143518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45985.923959143518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45985.923959143518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45985.923959143518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45985.923959143518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45985.923959143518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45985.923959143518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45985.923959143518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45985.923959143518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45985.923959143518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45985.923959143518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45985.923959143518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45985.923959143518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45985.923959143518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45985.923959143518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45985.923959143518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45985.923959143518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45985.923959143518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45985.923959143518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45985.923959143518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45985.923959143518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45985.923959143518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45985.923959143518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45985.923959143518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45985.923959143518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45985.923959143518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45985.923959143518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45985.923959143518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45985.923959143518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45985.923959143518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45985.923959143518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45985.923959143518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45985.923959143518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45985.923959143518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45985.923959143518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45985.923959143518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45985.923959143518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45985.923959143518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45985.923959143518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45985.923959143518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45985.923959143518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45985.923959143518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45985.923959143518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45985.923959143518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45985.923959143518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45985.923959143518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45985.923959143518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45985.923959143518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45985.923959143518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45985.923959143518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45985.923959143518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45985.923959143518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45985.923959143518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45985.923959143518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45985.923959143518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45985.923959143518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45985.923959143518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45985.923959143518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45985.923959143518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45985.923959143518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45985.923959143518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45985.923959143518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45985.923959143518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45985.923959143518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45985.923959143518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45985.923959143518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45985.923959143518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45985.923959143518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45985.923959143518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45985.923959143518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45985.923959143518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45985.923959143518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45985.923959143518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45985.923959143518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45985.923959143518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45985.923959143518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45985.923959143518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45985.923959143518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45985.923959143518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45985.923959143518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45985.923959143518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45985.923959143518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45985.923959143518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45985.923959143518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45985.923959143518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45985.923959143518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45985.923959143518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45985.923959143518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45985.923959143518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45985.923959143518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45985.923959143518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45985.923959143518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45985.923959143518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45985.923959143518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45985.923959143518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45985.923959143518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45985.923959143518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45985.923959143518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45985.923959143518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45985.923959143518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45985.923959143518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45985.923959143518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45985.923959143518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45985.923959143518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45985.923959143518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45985.923959143518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45985.923959143518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45985.923959143518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45985.923959143518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45985.923959143518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45985.923959143518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45985.923959143518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45985.923959143518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45985.923959143518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45985.923959143518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45985.923959143518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45985.923959143518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45985.923959143518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45985.923959143518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45985.923959143518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45985.923959143518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45985.923959143518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45985.923959143518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45985.923959143518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45985.923959143518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45985.923959143518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45985.923959143518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45985.923959143518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45985.923959143518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45985.923959143518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45985.923959143518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45985.923959143518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45985.923959143518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45985.923959143518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45985.923959143518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45985.923959143518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45985.923959143518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45985.923959143518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45985.923959143518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45985.923959143518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45985.923959143518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45985.923959143518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45985.923959143518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45985.923959143518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45985.923959143518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45985.923959143518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45985.923959143518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45985.923959143518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45985.923959143518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45985.923959143518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45985.923959143518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45985.923959143518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45985.923959143518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45985.923959143518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45985.923959143518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45985.923959143518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45985.923959143518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45985.923959143518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45985.923959143518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45985.923959143518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45985.923959143518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45985.923959143518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45985.923959143518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45985.923959143518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45985.923959143518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45985.923959143518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45985.923959143518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45985.923959143518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45985.923959143518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45985.923959143518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45985.923959143518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45985.923959143518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45985.923959143518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45985.923959143518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45985.923959143518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45985.923959143518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45985.923959143518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45985.923959143518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45985.923959143518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45985.923959143518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45985.923959143518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45985.923959143518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45985.923959143518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45985.923959143518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45985.923959143518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45985.923959143518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45985.923959143518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45985.923959143518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45985.923959143518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45985.923959143518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45985.923959143518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45985.923959143518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45985.923959143518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45985.923959143518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45985.923959143518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45985.923959143518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45985.923959143518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45985.923959143518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45985.923959143518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45985.923959143518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45985.923959143518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45985.923959143518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45985.923959143518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45985.923959143518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45985.923959143518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45985.923959143518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45985.923959143518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45985.923959143518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45985.923959143518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45985.923959143518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45985.923959143518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45985.923959143518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45985.923959143518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45985.923959143518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45985.923959143518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45985.923959143518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45985.923959143518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45985.923959143518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45985.923959143518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45985.923959143518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45985.923959143518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45985.923959143518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45985.923959143518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45985.923959143518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45985.923959143518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45985.923959143518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45985.923959143518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45985.923959143518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45985.923959143518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45985.923959143518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45985.923959143518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45985.923959143518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45985.923959143518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45985.923959143518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45985.923959143518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45985.923959143518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45985.923959143518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45985.923959143518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45985.923959143518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45985.923959143518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45985.923959143518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45985.923959143518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45985.923959143518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45985.923959143518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45985.923959143518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45985.923959143518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45985.923959143518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45985.923959143518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45985.923959143518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45985.923959143518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45985.923959143518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45985.923959143518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45985.923959143518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45985.923959143518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45985.923959143518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45985.923959143518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45985.923959143518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45985.923959143518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45985.923959143518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45985.923959143518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45985.923959143518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45985.923959143518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45985.923959143518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45985.923959143518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45985.923959143518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45985.923959143518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45985.923959143518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45985.923959143518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45985.923959143518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45985.923959143518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45985.923959143518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45985.923959143518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45985.923959143518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45985.923959143518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45985.923959143518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45985.923959143518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45985.923959143518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45985.923959143518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45985.923959143518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45985.923959143518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45985.923959143518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45985.923959143518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45985.923959143518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45985.923959143518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45985.923959143518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45985.923959143518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45985.923959143518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45985.923959143518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45985.923959143518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45985.923959143518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45985.923959143518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45985.923959143518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45985.923959143518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45985.923959143518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45985.923959143518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45985.923959143518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45985.923959143518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45985.923959143518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45985.923959143518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45985.923959143518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45985.923959143518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45985.923959143518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45985.923959143518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45985.923959143518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45985.923959143518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45985.923959143518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45985.923959143518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45985.923959143518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45985.923959143518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45985.923959143518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45985.923959143518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45985.923959143518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45985.923959143518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45985.923959143518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45985.923959143518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45985.923959143518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45985.923959143518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45985.923959143518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45985.923959143518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45985.923959143518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45985.923959143518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45985.923959143518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45985.923959143518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45985.923959143518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45985.923959143518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45985.923959143518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45985.923959143518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45985.923959143518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45985.923959143518</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94.091898958329693</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59.735081828701368</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37.2628480324056</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4.5506605324044358</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45985.923959143518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45985.923959143518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45985.923959143518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45985.923959143518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45985.923959143518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45985.923959143518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45985.923959143518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45985.923959143518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45985.923959143518</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45985.923959143518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45985.923959143518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45985.923959143518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45985.923959143518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45985.923959143518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45985.923959143518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45985.923959143518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45985.923959143518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45985.923959143518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45985.923959143518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45985.923959143518</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45985.923959143518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45985.923959143518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45985.923959143518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45985.923959143518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45985.923959143518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45985.923959143518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45985.923959143518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45985.923959143518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45985.923959143518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45985.923959143518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45985.923959143518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45985.923959143518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45985.923959143518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45985.923959143518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45985.923959143518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45985.923959143518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45985.923959143518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45985.923959143518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45985.923959143518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45985.923959143518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45985.923959143518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45985.923959143518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45985.923959143518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45985.923959143518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45985.923959143518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45985.923959143518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45985.923959143518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45985.923959143518</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t="s">
        <v>39127</v>
      </c>
      <c r="E2" s="109"/>
      <c r="F2" s="145"/>
      <c r="G2" s="75">
        <f ca="1">IFERROR(NOW()-F2,"-")</f>
        <v>45985.923959143518</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45985.923959143518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45985.923959143518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45985.923959143518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45985.923959143518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45985.923959143518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45985.923959143518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45985.923959143518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45985.923959143518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45985.923959143518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45985.923959143518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45985.923959143518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45985.923959143518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45985.923959143518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45985.923959143518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45985.923959143518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45985.923959143518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45985.923959143518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45985.923959143518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45985.923959143518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45985.923959143518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45985.923959143518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45985.923959143518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45985.923959143518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45985.923959143518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45985.923959143518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45985.923959143518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45985.923959143518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45985.923959143518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45985.923959143518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45985.923959143518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45985.923959143518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45985.923959143518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45985.923959143518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45985.923959143518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45985.923959143518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45985.923959143518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45985.923959143518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45985.923959143518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45985.923959143518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45985.923959143518</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45985.923959143518</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45985.923959143518</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