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40" documentId="120_S{2AC9BD13-BADA-5192-A53E-5A8FF88502F6}" xr6:coauthVersionLast="47" xr6:coauthVersionMax="47" xr10:uidLastSave="{0D4315B3-0101-4705-BA79-8D657902B6CB}"/>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6" i="5"/>
  <c r="B3" i="4"/>
  <c r="G3" i="4"/>
  <c r="I3" i="4"/>
  <c r="J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<sst xmlns="http://schemas.openxmlformats.org/spreadsheetml/2006/main" count="180299" uniqueCount="39135">
  <si>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</si>
  <si>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</si>
  <si>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</si>
  <si>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</si>
  <si>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</si>
  <si>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</si>
  <si>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</si>
  <si>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</si>
  <si>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</si>
  <si>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</si>
  <si>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</si>
  <si>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</si>
  <si>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</si>
  <si>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</si>
  <si>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</si>
  <si>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</si>
  <si>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</si>
  <si>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</si>
  <si>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</si>
  <si>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</si>
  <si>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</si>
  <si>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</si>
  <si>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</si>
  <si>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</si>
  <si>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</si>
  <si>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</si>
  <si>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</si>
  <si>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</si>
  <si>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</si>
  <si>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</si>
  <si>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</si>
  <si>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</si>
  <si>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</si>
  <si>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</si>
  <si>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</si>
  <si>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</si>
  <si>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</si>
  <si>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</si>
  <si>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</si>
  <si>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</si>
  <si>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</si>
  <si>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</si>
  <si>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</si>
  <si>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</si>
  <si>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</si>
  <si>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</si>
  <si>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</si>
  <si>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</si>
  <si>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</si>
  <si>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</si>
  <si>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</si>
  <si>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</si>
  <si>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</si>
  <si>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</si>
  <si>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</si>
  <si>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</si>
  <si>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</si>
  <si>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</si>
  <si>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</si>
  <si>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</si>
  <si>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</si>
  <si>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</si>
  <si>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</si>
  <si>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</si>
  <si>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</si>
  <si>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</si>
  <si>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</si>
  <si>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</si>
  <si>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</si>
  <si>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</si>
  <si>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</si>
  <si>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</si>
  <si>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</si>
  <si>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</si>
  <si>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</si>
  <si>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</si>
  <si>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</si>
  <si>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</si>
  <si>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</si>
  <si>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</si>
  <si>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</si>
  <si>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</si>
  <si>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</si>
  <si>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</si>
  <si>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</si>
  <si>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</si>
  <si>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</si>
  <si>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</si>
  <si>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</si>
  <si>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</si>
  <si>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</si>
  <si>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</si>
  <si>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</si>
  <si>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</si>
  <si>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</si>
  <si>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</si>
  <si>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</si>
  <si>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</si>
  <si>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</si>
  <si>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</si>
  <si>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</si>
  <si>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</si>
  <si>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</si>
  <si>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</si>
  <si>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</si>
  <si>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</si>
  <si>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</si>
  <si>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</si>
  <si>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</si>
  <si>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</si>
  <si>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</si>
  <si>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</si>
  <si>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</si>
  <si>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</si>
  <si>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</si>
  <si>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</si>
  <si>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</si>
  <si>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</si>
  <si>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</si>
  <si>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</si>
  <si>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</si>
  <si>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</si>
  <si>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</si>
  <si>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</si>
  <si>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</si>
  <si>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</si>
  <si>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</si>
  <si>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</si>
  <si>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</si>
  <si>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</si>
  <si>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</si>
  <si>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</si>
  <si>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</si>
  <si>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</si>
  <si>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</si>
  <si>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</si>
  <si>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</si>
  <si>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</si>
  <si>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</si>
  <si>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</si>
  <si>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</si>
  <si>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</si>
  <si>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</si>
  <si>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</si>
  <si>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</si>
  <si>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</si>
  <si>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</si>
  <si>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</si>
  <si>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</si>
  <si>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</si>
  <si>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</si>
  <si>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</si>
  <si>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</si>
  <si>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</si>
  <si>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</si>
  <si>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</si>
  <si>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</si>
  <si>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</si>
  <si>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</si>
  <si>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</si>
  <si>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</si>
  <si>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</si>
  <si>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</si>
  <si>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</si>
  <si>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</si>
  <si>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</si>
  <si>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</si>
  <si>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</si>
  <si>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</si>
  <si>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</si>
  <si>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</si>
  <si>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</si>
  <si>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</si>
  <si>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</si>
  <si>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</si>
  <si>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</si>
  <si>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</si>
  <si>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</si>
  <si>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</si>
  <si>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</si>
  <si>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</si>
  <si>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</si>
  <si>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</si>
  <si>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</si>
  <si>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</si>
  <si>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</si>
  <si>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</si>
  <si>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</si>
  <si>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</si>
  <si>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</si>
  <si>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</si>
  <si>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</si>
  <si>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</si>
  <si>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</si>
  <si>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</si>
  <si>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</si>
  <si>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</si>
  <si>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</si>
  <si>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</si>
  <si>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</si>
  <si>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</si>
  <si>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</si>
  <si>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</si>
  <si>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</si>
  <si>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</si>
  <si>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</si>
  <si>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</si>
  <si>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</si>
  <si>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</si>
  <si>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</si>
  <si>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</si>
  <si>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</si>
  <si>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</si>
  <si>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</si>
  <si>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</si>
  <si>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</si>
  <si>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</si>
  <si>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</si>
  <si>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</si>
  <si>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</si>
  <si>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</si>
  <si>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</si>
  <si>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</si>
  <si>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</si>
  <si>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</si>
  <si>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</si>
  <si>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</si>
  <si>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</si>
  <si>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</si>
  <si>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</si>
  <si>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</si>
  <si>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</si>
  <si>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</si>
  <si>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</si>
  <si>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</si>
  <si>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</si>
  <si>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</si>
  <si>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</si>
  <si>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</si>
  <si>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</si>
  <si>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</si>
  <si>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</si>
  <si>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</si>
  <si>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</si>
  <si>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</si>
  <si>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</si>
  <si>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</si>
  <si>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</si>
  <si>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</si>
  <si>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</si>
  <si>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</si>
  <si>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</si>
  <si>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</si>
  <si>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</si>
  <si>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</si>
  <si>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</si>
  <si>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</si>
  <si>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</si>
  <si>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</si>
  <si>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</si>
  <si>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</si>
  <si>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</si>
  <si>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</si>
  <si>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</si>
  <si>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</si>
  <si>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</si>
  <si>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</si>
  <si>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</si>
  <si>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</si>
  <si>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</si>
  <si>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</si>
  <si>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</si>
  <si>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</si>
  <si>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</si>
  <si>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</si>
  <si>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</si>
  <si>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</si>
  <si>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</si>
  <si>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</si>
  <si>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</si>
  <si>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</si>
  <si>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</si>
  <si>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</si>
  <si>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</si>
  <si>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</si>
  <si>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</si>
  <si>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</si>
  <si>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</si>
  <si>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</si>
  <si>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</si>
  <si>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</si>
  <si>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</si>
  <si>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</si>
  <si>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</si>
  <si>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</si>
  <si>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</si>
  <si>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</si>
  <si>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</si>
  <si>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</si>
  <si>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</si>
  <si>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</si>
  <si>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</si>
  <si>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</si>
  <si>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</si>
  <si>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</si>
  <si>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</si>
  <si>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</si>
  <si>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</si>
  <si>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</si>
  <si>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</si>
  <si>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</si>
  <si>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</si>
  <si>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</si>
  <si>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</si>
  <si>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</si>
  <si>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</si>
  <si>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</si>
  <si>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</si>
  <si>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</si>
  <si>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</si>
  <si>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</si>
  <si>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</si>
  <si>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</si>
  <si>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</si>
  <si>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</si>
  <si>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</si>
  <si>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</si>
  <si>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</si>
  <si>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</si>
  <si>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</si>
  <si>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</si>
  <si>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</si>
  <si>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</si>
  <si>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</si>
  <si>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</si>
  <si>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</si>
  <si>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</si>
  <si>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</si>
  <si>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</si>
  <si>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</si>
  <si>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</si>
  <si>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</si>
  <si>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</si>
  <si>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</si>
  <si>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</si>
  <si>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</si>
  <si>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</si>
  <si>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</si>
  <si>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</si>
  <si>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</si>
  <si>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</si>
  <si>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</si>
  <si>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</si>
  <si>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</si>
  <si>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</si>
  <si>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</si>
  <si>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</si>
  <si>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</si>
  <si>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</si>
  <si>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</si>
  <si>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</si>
  <si>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</si>
  <si>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</si>
  <si>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</si>
  <si>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</si>
  <si>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</si>
  <si>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</si>
  <si>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</si>
  <si>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</si>
  <si>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</si>
  <si>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</si>
  <si>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</si>
  <si>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</si>
  <si>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</si>
  <si>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</si>
  <si>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</si>
  <si>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</si>
  <si>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</si>
  <si>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</si>
  <si>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</si>
  <si>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</si>
  <si>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</si>
  <si>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</si>
  <si>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</si>
  <si>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</si>
  <si>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</si>
  <si>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</si>
  <si>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</si>
  <si>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</si>
  <si>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</si>
  <si>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</si>
  <si>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</si>
  <si>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</si>
  <si>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</si>
  <si>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</si>
  <si>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</si>
  <si>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</si>
  <si>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</si>
  <si>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</si>
  <si>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</si>
  <si>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</si>
  <si>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</si>
  <si>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</si>
  <si>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</si>
  <si>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</si>
  <si>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</si>
  <si>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</si>
  <si>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</si>
  <si>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</si>
  <si>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</si>
  <si>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</si>
  <si>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</si>
  <si>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</si>
  <si>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</si>
  <si>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</si>
  <si>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</si>
  <si>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</si>
  <si>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</si>
  <si>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</si>
  <si>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</si>
  <si>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</si>
  <si>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</si>
  <si>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</si>
  <si>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</si>
  <si>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</si>
  <si>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</si>
  <si>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</si>
  <si>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</si>
  <si>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</si>
  <si>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</si>
  <si>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</si>
  <si>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</si>
  <si>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</si>
  <si>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</si>
  <si>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</si>
  <si>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</si>
  <si>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</si>
  <si>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</si>
  <si>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</si>
  <si>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</si>
  <si>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</si>
  <si>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</si>
  <si>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</si>
  <si>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</si>
  <si>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</si>
  <si>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</si>
  <si>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</si>
  <si>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</si>
  <si>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</si>
  <si>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</si>
  <si>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</si>
  <si>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</si>
  <si>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</si>
  <si>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</si>
  <si>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</si>
  <si>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</si>
  <si>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</si>
  <si>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</si>
  <si>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</si>
  <si>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</si>
  <si>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</si>
  <si>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</si>
  <si>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</si>
  <si>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</si>
  <si>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</si>
  <si>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</si>
  <si>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</si>
  <si>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</si>
  <si>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</si>
  <si>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</si>
  <si>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</si>
  <si>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</si>
  <si>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</si>
  <si>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</si>
  <si>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</si>
  <si>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</si>
  <si>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</si>
  <si>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</si>
  <si>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</si>
  <si>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</si>
  <si>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</si>
  <si>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</si>
  <si>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</si>
  <si>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</si>
  <si>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</si>
  <si>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</si>
  <si>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</si>
  <si>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</si>
  <si>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</si>
  <si>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</si>
  <si>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</si>
  <si>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</si>
  <si>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</si>
  <si>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</si>
  <si>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</si>
  <si>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</si>
  <si>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</si>
  <si>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</si>
  <si>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</si>
  <si>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</si>
  <si>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</si>
  <si>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</si>
  <si>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</si>
  <si>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</si>
  <si>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</si>
  <si>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</si>
  <si>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</si>
  <si>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</si>
  <si>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</si>
  <si>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</si>
  <si>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</si>
  <si>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</si>
  <si>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</si>
  <si>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</si>
  <si>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</si>
  <si>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</si>
  <si>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</si>
  <si>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</si>
  <si>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</si>
  <si>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</si>
  <si>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</si>
  <si>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</si>
  <si>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</si>
  <si>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</si>
  <si>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</si>
  <si>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</si>
  <si>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</si>
  <si>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</si>
  <si>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</si>
  <si>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</si>
  <si>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</si>
  <si>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</si>
  <si>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</si>
  <si>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</si>
  <si>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</si>
  <si>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</si>
  <si>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</si>
  <si>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</si>
  <si>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</si>
  <si>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</si>
  <si>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</si>
  <si>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</si>
  <si>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</si>
  <si>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</si>
  <si>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</si>
  <si>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</si>
  <si>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</si>
  <si>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</si>
  <si>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</si>
  <si>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</si>
  <si>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</si>
  <si>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</si>
  <si>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</si>
  <si>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</si>
  <si>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</si>
  <si>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</si>
  <si>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</si>
  <si>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</si>
  <si>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</si>
  <si>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</si>
  <si>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</si>
  <si>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</si>
  <si>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</si>
  <si>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</si>
  <si>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</si>
  <si>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</si>
  <si>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</si>
  <si>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</si>
  <si>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</si>
  <si>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</si>
  <si>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</si>
  <si>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</si>
  <si>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</si>
  <si>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</si>
  <si>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</si>
  <si>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</si>
  <si>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</si>
  <si>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</si>
  <si>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</si>
  <si>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</si>
  <si>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</si>
  <si>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</si>
  <si>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</si>
  <si>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</si>
  <si>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</si>
  <si>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</si>
  <si>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</si>
  <si>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</si>
  <si>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</si>
  <si>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</si>
  <si>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</si>
  <si>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</si>
  <si>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</si>
  <si>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</si>
  <si>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</si>
  <si>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</si>
  <si>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</si>
  <si>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</si>
  <si>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</si>
  <si>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</si>
  <si>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</si>
  <si>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</si>
  <si>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</si>
  <si>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</si>
  <si>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</si>
  <si>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</si>
  <si>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</si>
  <si>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</si>
  <si>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</si>
  <si>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</si>
  <si>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</si>
  <si>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</si>
  <si>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</si>
  <si>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</si>
  <si>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</si>
  <si>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</si>
  <si>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</si>
  <si>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</si>
  <si>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</si>
  <si>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</si>
  <si>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</si>
  <si>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</si>
  <si>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</si>
  <si>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</si>
  <si>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</si>
  <si>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</si>
  <si>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</si>
  <si>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</si>
  <si>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</si>
  <si>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</si>
  <si>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</si>
  <si>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</si>
  <si>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</si>
  <si>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</si>
  <si>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</si>
  <si>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</si>
  <si>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</si>
  <si>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</si>
  <si>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</si>
  <si>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</si>
  <si>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</si>
  <si>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</si>
  <si>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</si>
  <si>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</si>
  <si>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</si>
  <si>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</si>
  <si>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</si>
  <si>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</si>
  <si>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</si>
  <si>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</si>
  <si>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</si>
  <si>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</si>
  <si>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</si>
  <si>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</si>
  <si>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</si>
  <si>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</si>
  <si>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</si>
  <si>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</si>
  <si>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</si>
  <si>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</si>
  <si>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</si>
  <si>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</si>
  <si>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</si>
  <si>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</si>
  <si>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</si>
  <si>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</si>
  <si>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</si>
  <si>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</si>
  <si>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</si>
  <si>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</si>
  <si>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</si>
  <si>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</si>
  <si>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</si>
  <si>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</si>
  <si>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</si>
  <si>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</si>
  <si>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</si>
  <si>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</si>
  <si>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</si>
  <si>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</si>
  <si>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</si>
  <si>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</si>
  <si>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</si>
  <si>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</si>
  <si>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</si>
  <si>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</si>
  <si>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</si>
  <si>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</si>
  <si>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</si>
  <si>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</si>
  <si>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</si>
  <si>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</si>
  <si>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</si>
  <si>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</si>
  <si>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</si>
  <si>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</si>
  <si>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</si>
  <si>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</si>
  <si>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</si>
  <si>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</si>
  <si>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</si>
  <si>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</si>
  <si>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</si>
  <si>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</si>
  <si>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</si>
  <si>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</si>
  <si>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</si>
  <si>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</si>
  <si>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</si>
  <si>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</si>
  <si>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</si>
  <si>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</si>
  <si>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</si>
  <si>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</si>
  <si>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</si>
  <si>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</si>
  <si>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</si>
  <si>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</si>
  <si>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</si>
  <si>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</si>
  <si>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</si>
  <si>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</si>
  <si>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</si>
  <si>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</si>
  <si>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</si>
  <si>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</si>
  <si>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</si>
  <si>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</si>
  <si>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</si>
  <si>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</si>
  <si>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</si>
  <si>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</si>
  <si>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</si>
  <si>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</si>
  <si>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</si>
  <si>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</si>
  <si>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</si>
  <si>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</si>
  <si>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</si>
  <si>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</si>
  <si>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</si>
  <si>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</si>
  <si>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</si>
  <si>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</si>
  <si>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</si>
  <si>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</si>
  <si>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</si>
  <si>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</si>
  <si>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</si>
  <si>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</si>
  <si>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</si>
  <si>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</si>
  <si>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</si>
  <si>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</si>
  <si>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</si>
  <si>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</si>
  <si>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</si>
  <si>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</si>
  <si>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</si>
  <si>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</si>
  <si>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</si>
  <si>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</si>
  <si>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</si>
  <si>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</si>
  <si>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</si>
  <si>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</si>
  <si>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</si>
  <si>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</si>
  <si>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</si>
  <si>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</si>
  <si>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</si>
  <si>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</si>
  <si>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</si>
  <si>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</si>
  <si>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</si>
  <si>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</si>
  <si>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</si>
  <si>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</si>
  <si>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</si>
  <si>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</si>
  <si>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</si>
  <si>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</si>
  <si>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</si>
  <si>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</si>
  <si>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</si>
  <si>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</si>
  <si>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</si>
  <si>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</si>
  <si>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</si>
  <si>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</si>
  <si>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</si>
  <si>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</si>
  <si>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</si>
  <si>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</si>
  <si>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</si>
  <si>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</si>
  <si>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</si>
  <si>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</si>
  <si>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</si>
  <si>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</si>
  <si>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</si>
  <si>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</si>
  <si>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</si>
  <si>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</si>
  <si>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</si>
  <si>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</si>
  <si>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</si>
  <si>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</si>
  <si>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</si>
  <si>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</si>
  <si>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</si>
  <si>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</si>
  <si>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</si>
  <si>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</si>
  <si>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</si>
  <si>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</si>
  <si>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</si>
  <si>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</si>
  <si>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</si>
  <si>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</si>
  <si>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</si>
  <si>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</si>
  <si>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</si>
  <si>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</si>
  <si>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</si>
  <si>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</si>
  <si>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</si>
  <si>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</si>
  <si>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</si>
  <si>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</si>
  <si>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</si>
  <si>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</si>
  <si>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</si>
  <si>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</si>
  <si>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</si>
  <si>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</si>
  <si>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</si>
  <si>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</si>
  <si>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</si>
  <si>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</si>
  <si>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</si>
  <si>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</si>
  <si>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</si>
  <si>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</si>
  <si>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</si>
  <si>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</si>
  <si>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</si>
  <si>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</si>
  <si>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</si>
  <si>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</si>
  <si>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</si>
  <si>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</si>
  <si>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</si>
  <si>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</si>
  <si>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</si>
  <si>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</si>
  <si>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</si>
  <si>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</si>
  <si>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</si>
  <si>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</si>
  <si>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</si>
  <si>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</si>
  <si>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</si>
  <si>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</si>
  <si>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</si>
  <si>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</si>
  <si>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</si>
  <si>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</si>
  <si>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</si>
  <si>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</si>
  <si>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</si>
  <si>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</si>
  <si>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</si>
  <si>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</si>
  <si>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</si>
  <si>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</si>
  <si>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</si>
  <si>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</si>
  <si>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</si>
  <si>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</si>
  <si>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</si>
  <si>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</si>
  <si>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</si>
  <si>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</si>
  <si>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</si>
  <si>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</si>
  <si>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</si>
  <si>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</si>
  <si>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</si>
  <si>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</si>
  <si>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</si>
  <si>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</si>
  <si>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</si>
  <si>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</si>
  <si>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</si>
  <si>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</si>
  <si>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</si>
  <si>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</si>
  <si>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</si>
  <si>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</si>
  <si>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</si>
  <si>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</si>
  <si>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</si>
  <si>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</si>
  <si>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</si>
  <si>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</si>
  <si>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</si>
  <si>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</si>
  <si>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</si>
  <si>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</si>
  <si>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</si>
  <si>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</si>
  <si>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</si>
  <si>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</si>
  <si>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</si>
  <si>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</si>
  <si>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</si>
  <si>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</si>
  <si>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</si>
  <si>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</si>
  <si>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</si>
  <si>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</si>
  <si>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</si>
  <si>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</si>
  <si>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</si>
  <si>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</si>
  <si>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</si>
  <si>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</si>
  <si>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</si>
  <si>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</si>
  <si>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</si>
  <si>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</si>
  <si>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</si>
  <si>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</si>
  <si>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</si>
  <si>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</si>
  <si>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</si>
  <si>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</si>
  <si>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</si>
  <si>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</si>
  <si>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</si>
  <si>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</si>
  <si>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</si>
  <si>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</si>
  <si>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</si>
  <si>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</si>
  <si>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</si>
  <si>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</si>
  <si>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</si>
  <si>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</si>
  <si>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</si>
  <si>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</si>
  <si>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</si>
  <si>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</si>
  <si>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</si>
  <si>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</si>
  <si>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</si>
  <si>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</si>
  <si>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</si>
  <si>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</si>
  <si>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</si>
  <si>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</si>
  <si>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</si>
  <si>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</si>
  <si>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</si>
  <si>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</si>
  <si>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</si>
  <si>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</si>
  <si>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</si>
  <si>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</si>
  <si>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</si>
  <si>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</si>
  <si>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</si>
  <si>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</si>
  <si>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</si>
  <si>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</si>
  <si>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</si>
  <si>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</si>
  <si>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</si>
  <si>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</si>
  <si>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</si>
  <si>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</si>
  <si>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</si>
  <si>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</si>
  <si>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</si>
  <si>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</si>
  <si>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</si>
  <si>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</si>
  <si>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</si>
  <si>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</si>
  <si>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</si>
  <si>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</si>
  <si>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</si>
  <si>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</si>
  <si>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</si>
  <si>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</si>
  <si>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</si>
  <si>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</si>
  <si>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</si>
  <si>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</si>
  <si>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</si>
  <si>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</si>
  <si>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</si>
  <si>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</si>
  <si>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</si>
  <si>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</si>
  <si>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</si>
  <si>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</si>
  <si>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</si>
  <si>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</si>
  <si>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</si>
  <si>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</si>
  <si>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</si>
  <si>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</si>
  <si>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</si>
  <si>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</si>
  <si>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</si>
  <si>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</si>
  <si>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</si>
  <si>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</si>
  <si>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</si>
  <si>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</si>
  <si>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</si>
  <si>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</si>
  <si>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</si>
  <si>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</si>
  <si>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</si>
  <si>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</si>
  <si>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</si>
  <si>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</si>
  <si>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</si>
  <si>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</si>
  <si>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</si>
  <si>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</si>
  <si>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</si>
  <si>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</si>
  <si>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</si>
  <si>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</si>
  <si>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</si>
  <si>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</si>
  <si>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</si>
  <si>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</si>
  <si>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</si>
  <si>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</si>
  <si>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</si>
  <si>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</si>
  <si>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</si>
  <si>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</si>
  <si>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</si>
  <si>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</si>
  <si>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</si>
  <si>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</si>
  <si>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</si>
  <si>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</si>
  <si>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</si>
  <si>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</si>
  <si>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</si>
  <si>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</si>
  <si>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</si>
  <si>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</si>
  <si>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</si>
  <si>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</si>
  <si>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</si>
  <si>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</si>
  <si>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</si>
  <si>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</si>
  <si>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</si>
  <si>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</si>
  <si>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</si>
  <si>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</si>
  <si>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</si>
  <si>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</si>
  <si>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</si>
  <si>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</si>
  <si>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</si>
  <si>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</si>
  <si>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</si>
  <si>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</si>
  <si>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</si>
  <si>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</si>
  <si>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</si>
  <si>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</si>
  <si>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</si>
  <si>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</si>
  <si>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</si>
  <si>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</si>
  <si>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</si>
  <si>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</si>
  <si>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</si>
  <si>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</si>
  <si>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</si>
  <si>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</si>
  <si>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</si>
  <si>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</si>
  <si>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</si>
  <si>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</si>
  <si>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</si>
  <si>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</si>
  <si>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</si>
  <si>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</si>
  <si>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</si>
  <si>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</si>
  <si>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</si>
  <si>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</si>
  <si>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</si>
  <si>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</si>
  <si>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</si>
  <si>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</si>
  <si>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</si>
  <si>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</si>
  <si>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</si>
  <si>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</si>
  <si>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</si>
  <si>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</si>
  <si>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</si>
  <si>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</si>
  <si>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</si>
  <si>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</si>
  <si>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</si>
  <si>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</si>
  <si>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</si>
  <si>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</si>
  <si>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</si>
  <si>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</si>
  <si>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</si>
  <si>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</si>
  <si>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</si>
  <si>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</si>
  <si>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</si>
  <si>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</si>
  <si>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</si>
  <si>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</si>
  <si>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</si>
  <si>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</si>
  <si>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</si>
  <si>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</si>
  <si>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</si>
  <si>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</si>
  <si>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</si>
  <si>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</si>
  <si>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</si>
  <si>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</si>
  <si>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</si>
  <si>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</si>
  <si>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</si>
  <si>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</si>
  <si>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</si>
  <si>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</si>
  <si>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</si>
  <si>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</si>
  <si>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</si>
  <si>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</si>
  <si>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</si>
  <si>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</si>
  <si>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</si>
  <si>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</si>
  <si>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</si>
  <si>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</si>
  <si>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</si>
  <si>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</si>
  <si>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</si>
  <si>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</si>
  <si>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</si>
  <si>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</si>
  <si>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</si>
  <si>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</si>
  <si>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</si>
  <si>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</si>
  <si>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</si>
  <si>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</si>
  <si>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</si>
  <si>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</si>
  <si>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</si>
  <si>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</si>
  <si>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</si>
  <si>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</si>
  <si>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</si>
  <si>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</si>
  <si>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</si>
  <si>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</si>
  <si>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</si>
  <si>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</si>
  <si>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</si>
  <si>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</si>
  <si>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</si>
  <si>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</si>
  <si>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</si>
  <si>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</si>
  <si>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</si>
  <si>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</si>
  <si>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</si>
  <si>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</si>
  <si>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</si>
  <si>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</si>
  <si>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</si>
  <si>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</si>
  <si>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</si>
  <si>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</si>
  <si>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</si>
  <si>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</si>
  <si>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</si>
  <si>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</si>
  <si>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</si>
  <si>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</si>
  <si>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</si>
  <si>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</si>
  <si>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</si>
  <si>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</si>
  <si>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</si>
  <si>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</si>
  <si>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</si>
  <si>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</si>
  <si>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</si>
  <si>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</si>
  <si>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</si>
  <si>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</si>
  <si>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</si>
  <si>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</si>
  <si>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</si>
  <si>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</si>
  <si>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</si>
  <si>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</si>
  <si>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</si>
  <si>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</si>
  <si>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</si>
  <si>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</si>
  <si>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</si>
  <si>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</si>
  <si>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</si>
  <si>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</si>
  <si>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</si>
  <si>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</si>
  <si>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</si>
  <si>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</si>
  <si>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</si>
  <si>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</si>
  <si>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</si>
  <si>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</si>
  <si>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</si>
  <si>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</si>
  <si>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</si>
  <si>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</si>
  <si>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</si>
  <si>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</si>
  <si>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</si>
  <si>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</si>
  <si>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</si>
  <si>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</si>
  <si>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</si>
  <si>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</si>
  <si>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</si>
  <si>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</si>
  <si>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</si>
  <si>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</si>
  <si>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</si>
  <si>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</si>
  <si>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</si>
  <si>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</si>
  <si>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</si>
  <si>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</si>
  <si>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</si>
  <si>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</si>
  <si>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</si>
  <si>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</si>
  <si>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</si>
  <si>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</si>
  <si>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</si>
  <si>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</si>
  <si>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</si>
  <si>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</si>
  <si>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</si>
  <si>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</si>
  <si>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</si>
  <si>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</si>
  <si>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</si>
  <si>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</si>
  <si>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</si>
  <si>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</si>
  <si>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</si>
  <si>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</si>
  <si>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</si>
  <si>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</si>
  <si>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</si>
  <si>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</si>
  <si>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</si>
  <si>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</si>
  <si>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</si>
  <si>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</si>
  <si>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</si>
  <si>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</si>
  <si>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</si>
  <si>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</si>
  <si>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</si>
  <si>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</si>
  <si>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</si>
  <si>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</si>
  <si>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</si>
  <si>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</si>
  <si>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</si>
  <si>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</si>
  <si>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</si>
  <si>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</si>
  <si>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</si>
  <si>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</si>
  <si>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</si>
  <si>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</si>
  <si>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</si>
  <si>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</si>
  <si>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</si>
  <si>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</si>
  <si>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</si>
  <si>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</si>
  <si>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</si>
  <si>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</si>
  <si>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</si>
  <si>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</si>
  <si>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</si>
  <si>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</si>
  <si>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</si>
  <si>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</si>
  <si>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</si>
  <si>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</si>
  <si>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</si>
  <si>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</si>
  <si>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</si>
  <si>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</si>
  <si>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</si>
  <si>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</si>
  <si>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</si>
  <si>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</si>
  <si>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</si>
  <si>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</si>
  <si>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</si>
  <si>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</si>
  <si>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</si>
  <si>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</si>
  <si>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</si>
  <si>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</si>
  <si>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</si>
  <si>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</si>
  <si>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</si>
  <si>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</si>
  <si>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</si>
  <si>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</si>
  <si>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</si>
  <si>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</si>
  <si>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</si>
  <si>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</si>
  <si>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</si>
  <si>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</si>
  <si>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</si>
  <si>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</si>
  <si>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</si>
  <si>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</si>
  <si>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</si>
  <si>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</si>
  <si>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</si>
  <si>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</si>
  <si>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</si>
  <si>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</si>
  <si>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</si>
  <si>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</si>
  <si>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</si>
  <si>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</si>
  <si>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</si>
  <si>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</si>
  <si>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</si>
  <si>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</si>
  <si>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</si>
  <si>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</si>
  <si>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</si>
  <si>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</si>
  <si>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</si>
  <si>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</si>
  <si>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</si>
  <si>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</si>
  <si>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</si>
  <si>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</si>
  <si>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</si>
  <si>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</si>
  <si>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</si>
  <si>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</si>
  <si>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</si>
  <si>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</si>
  <si>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</si>
  <si>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</si>
  <si>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</si>
  <si>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</si>
  <si>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</si>
  <si>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</si>
  <si>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</si>
  <si>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</si>
  <si>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</si>
  <si>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</si>
  <si>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</si>
  <si>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</si>
  <si>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</si>
  <si>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</si>
  <si>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</si>
  <si>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</si>
  <si>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</si>
  <si>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</si>
  <si>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</si>
  <si>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</si>
  <si>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</si>
  <si>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</si>
  <si>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</si>
  <si>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</si>
  <si>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</si>
  <si>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</si>
  <si>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</si>
  <si>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</si>
  <si>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</si>
  <si>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</si>
  <si>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</si>
  <si>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</si>
  <si>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</si>
  <si>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</si>
  <si>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</si>
  <si>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</si>
  <si>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</si>
  <si>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</si>
  <si>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</si>
  <si>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</si>
  <si>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</si>
  <si>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</si>
  <si>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</si>
  <si>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</si>
  <si>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</si>
  <si>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</si>
  <si>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</si>
  <si>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</si>
  <si>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</si>
  <si>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</si>
  <si>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</si>
  <si>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</si>
  <si>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</si>
  <si>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</si>
  <si>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</si>
  <si>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</si>
  <si>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</si>
  <si>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</si>
  <si>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</si>
  <si>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</si>
  <si>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</si>
  <si>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</si>
  <si>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</si>
  <si>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</si>
  <si>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</si>
  <si>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</si>
  <si>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</si>
  <si>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</si>
  <si>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</si>
  <si>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</si>
  <si>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</si>
  <si>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</si>
  <si>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</si>
  <si>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</si>
  <si>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</si>
  <si>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</si>
  <si>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</si>
  <si>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</si>
  <si>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</si>
  <si>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</si>
  <si>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</si>
  <si>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</si>
  <si>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</si>
  <si>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</si>
  <si>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</si>
  <si>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</si>
  <si>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</si>
  <si>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</si>
  <si>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</si>
  <si>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</si>
  <si>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</si>
  <si>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</si>
  <si>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</si>
  <si>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</si>
  <si>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</si>
  <si>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</si>
  <si>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</si>
  <si>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</si>
  <si>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</si>
  <si>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</si>
  <si>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</si>
  <si>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</si>
  <si>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</si>
  <si>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</si>
  <si>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</si>
  <si>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</si>
  <si>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</si>
  <si>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</si>
  <si>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</si>
  <si>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</si>
  <si>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</si>
  <si>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</si>
  <si>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</si>
  <si>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</si>
  <si>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</si>
  <si>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</si>
  <si>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</si>
  <si>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</si>
  <si>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</si>
  <si>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</si>
  <si>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</si>
  <si>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</si>
  <si>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</si>
  <si>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</si>
  <si>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</si>
  <si>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</si>
  <si>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</si>
  <si>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</si>
  <si>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</si>
  <si>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</si>
  <si>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</si>
  <si>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</si>
  <si>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</si>
  <si>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</si>
  <si>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</si>
  <si>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</si>
  <si>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</si>
  <si>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</si>
  <si>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</si>
  <si>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</si>
  <si>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</si>
  <si>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</si>
  <si>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</si>
  <si>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</si>
  <si>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</si>
  <si>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</si>
  <si>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</si>
  <si>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</si>
  <si>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</si>
  <si>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</si>
  <si>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</si>
  <si>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</si>
  <si>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</si>
  <si>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</si>
  <si>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</si>
  <si>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</si>
  <si>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</si>
  <si>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</si>
  <si>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</si>
  <si>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</si>
  <si>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</si>
  <si>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</si>
  <si>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</si>
  <si>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</si>
  <si>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</si>
  <si>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</si>
  <si>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</si>
  <si>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</si>
  <si>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</si>
  <si>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</si>
  <si>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</si>
  <si>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</si>
  <si>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</si>
  <si>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</si>
  <si>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</si>
  <si>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</si>
  <si>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</si>
  <si>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</si>
  <si>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</si>
  <si>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</si>
  <si>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</si>
  <si>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</si>
  <si>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</si>
  <si>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</si>
  <si>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</si>
  <si>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</si>
  <si>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</si>
  <si>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</si>
  <si>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</si>
  <si>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</si>
  <si>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</si>
  <si>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</si>
  <si>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</si>
  <si>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</si>
  <si>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</si>
  <si>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</si>
  <si>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</si>
  <si>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</si>
  <si>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</si>
  <si>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</si>
  <si>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</si>
  <si>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</si>
  <si>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</si>
  <si>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</si>
  <si>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</si>
  <si>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</si>
  <si>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</si>
  <si>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</si>
  <si>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</si>
  <si>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</si>
  <si>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</si>
  <si>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</si>
  <si>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</si>
  <si>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</si>
  <si>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</si>
  <si>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</si>
  <si>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</si>
  <si>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</si>
  <si>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</si>
  <si>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</si>
  <si>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</si>
  <si>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</si>
  <si>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</si>
  <si>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</si>
  <si>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</si>
  <si>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</si>
  <si>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</si>
  <si>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</si>
  <si>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</si>
  <si>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</si>
  <si>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</si>
  <si>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</si>
  <si>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</si>
  <si>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</si>
  <si>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</si>
  <si>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</si>
  <si>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</si>
  <si>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</si>
  <si>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</si>
  <si>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</si>
  <si>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</si>
  <si>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</si>
  <si>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</si>
  <si>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</si>
  <si>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</si>
  <si>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</si>
  <si>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</si>
  <si>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</si>
  <si>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</si>
  <si>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</si>
  <si>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</si>
  <si>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</si>
  <si>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</si>
  <si>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</si>
  <si>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</si>
  <si>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</si>
  <si>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</si>
  <si>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</si>
  <si>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</si>
  <si>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</si>
  <si>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</si>
  <si>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</si>
  <si>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</si>
  <si>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</si>
  <si>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</si>
  <si>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</si>
  <si>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</si>
  <si>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</si>
  <si>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</si>
  <si>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</si>
  <si>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</si>
  <si>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</si>
  <si>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</si>
  <si>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</si>
  <si>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</si>
  <si>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</si>
  <si>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</si>
  <si>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</si>
  <si>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</si>
  <si>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</si>
  <si>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</si>
  <si>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</si>
  <si>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</si>
  <si>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</si>
  <si>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</si>
  <si>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</si>
  <si>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</si>
  <si>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</si>
  <si>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</si>
  <si>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</si>
  <si>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</si>
  <si>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</si>
  <si>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</si>
  <si>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</si>
  <si>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</si>
  <si>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</si>
  <si>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</si>
  <si>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</si>
  <si>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</si>
  <si>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</si>
  <si>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</si>
  <si>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</si>
  <si>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</si>
  <si>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</si>
  <si>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</si>
  <si>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</si>
  <si>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</si>
  <si>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</si>
  <si>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</si>
  <si>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</si>
  <si>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</si>
  <si>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</si>
  <si>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</si>
  <si>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</si>
  <si>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</si>
  <si>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</si>
  <si>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</si>
  <si>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</si>
  <si>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</si>
  <si>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</si>
  <si>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</si>
  <si>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</si>
  <si>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</si>
  <si>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</si>
  <si>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</si>
  <si>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</si>
  <si>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</si>
  <si>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</si>
  <si>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</si>
  <si>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</si>
  <si>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</si>
  <si>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</si>
  <si>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</si>
  <si>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</si>
  <si>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</si>
  <si>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</si>
  <si>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</si>
  <si>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</si>
  <si>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</si>
  <si>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</si>
  <si>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</si>
  <si>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</si>
  <si>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</si>
  <si>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</si>
  <si>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</si>
  <si>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</si>
  <si>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</si>
  <si>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</si>
  <si>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</si>
  <si>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</si>
  <si>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</si>
  <si>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</si>
  <si>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</si>
  <si>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</si>
  <si>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</si>
  <si>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</si>
  <si>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</si>
  <si>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</si>
  <si>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</si>
  <si>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</si>
  <si>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</si>
  <si>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</si>
  <si>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</si>
  <si>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</si>
  <si>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</si>
  <si>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</si>
  <si>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</si>
  <si>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</si>
  <si>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</si>
  <si>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</si>
  <si>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</si>
  <si>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</si>
  <si>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</si>
  <si>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</si>
  <si>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</si>
  <si>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</si>
  <si>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</si>
  <si>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</si>
  <si>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</si>
  <si>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</si>
  <si>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</si>
  <si>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</si>
  <si>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</si>
  <si>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</si>
  <si>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</si>
  <si>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</si>
  <si>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</si>
  <si>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</si>
  <si>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</si>
  <si>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</si>
  <si>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</si>
  <si>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</si>
  <si>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</si>
  <si>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</si>
  <si>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</si>
  <si>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</si>
  <si>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</si>
  <si>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</si>
  <si>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</si>
  <si>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</si>
  <si>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</si>
  <si>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</si>
  <si>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</si>
  <si>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</si>
  <si>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</si>
  <si>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</si>
  <si>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</si>
  <si>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</si>
  <si>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</si>
  <si>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</si>
  <si>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</si>
  <si>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</si>
  <si>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</si>
  <si>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</si>
  <si>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</si>
  <si>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</si>
  <si>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</si>
  <si>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</si>
  <si>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</si>
  <si>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</si>
  <si>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</si>
  <si>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</si>
  <si>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</si>
  <si>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</si>
  <si>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</si>
  <si>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</si>
  <si>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</si>
  <si>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</si>
  <si>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</si>
  <si>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</si>
  <si>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</si>
  <si>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</si>
  <si>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</si>
  <si>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</si>
  <si>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</si>
  <si>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</si>
  <si>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</si>
  <si>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</si>
  <si>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</si>
  <si>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</si>
  <si>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</si>
  <si>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</si>
  <si>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</si>
  <si>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</si>
  <si>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</si>
  <si>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</si>
  <si>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</si>
  <si>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</si>
  <si>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</si>
  <si>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</si>
  <si>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</si>
  <si>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</si>
  <si>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</si>
  <si>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</si>
  <si>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</si>
  <si>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</si>
  <si>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</si>
  <si>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</si>
  <si>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</si>
  <si>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</si>
  <si>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</si>
  <si>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</si>
  <si>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</si>
  <si>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</si>
  <si>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</si>
  <si>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</si>
  <si>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</si>
  <si>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</si>
  <si>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</si>
  <si>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</si>
  <si>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</si>
  <si>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</si>
  <si>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</si>
  <si>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</si>
  <si>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</si>
  <si>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</si>
  <si>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</si>
  <si>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</si>
  <si>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</si>
  <si>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</si>
  <si>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</si>
  <si>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</si>
  <si>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</si>
  <si>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</si>
  <si>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</si>
  <si>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</si>
  <si>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</si>
  <si>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</si>
  <si>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</si>
  <si>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</si>
  <si>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</si>
  <si>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</si>
  <si>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</si>
  <si>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</si>
  <si>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</si>
  <si>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</si>
  <si>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</si>
  <si>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</si>
  <si>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</si>
  <si>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</si>
  <si>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</si>
  <si>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</si>
  <si>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</si>
  <si>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</si>
  <si>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</si>
  <si>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</si>
  <si>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</si>
  <si>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</si>
  <si>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</si>
  <si>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</si>
  <si>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</si>
  <si>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</si>
  <si>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</si>
  <si>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</si>
  <si>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</si>
  <si>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</si>
  <si>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</si>
  <si>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</si>
  <si>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</si>
  <si>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</si>
  <si>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</si>
  <si>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</si>
  <si>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</si>
  <si>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</si>
  <si>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</si>
  <si>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</si>
  <si>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</si>
  <si>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</si>
  <si>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</si>
  <si>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</si>
  <si>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</si>
  <si>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</si>
  <si>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</si>
  <si>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</si>
  <si>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</si>
  <si>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</si>
  <si>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</si>
  <si>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</si>
  <si>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</si>
  <si>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</si>
  <si>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</si>
  <si>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</si>
  <si>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</si>
  <si>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</si>
  <si>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</si>
  <si>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</si>
  <si>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</si>
  <si>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</si>
  <si>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</si>
  <si>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</si>
  <si>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</si>
  <si>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</si>
  <si>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</si>
  <si>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</si>
  <si>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</si>
  <si>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</si>
  <si>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</si>
  <si>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</si>
  <si>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</si>
  <si>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</si>
  <si>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</si>
  <si>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</si>
  <si>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</si>
  <si>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</si>
  <si>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</si>
  <si>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</si>
  <si>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</si>
  <si>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</si>
  <si>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</si>
  <si>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</si>
  <si>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</si>
  <si>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</si>
  <si>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</si>
  <si>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</si>
  <si>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</si>
  <si>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</si>
  <si>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</si>
  <si>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</si>
  <si>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</si>
  <si>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</si>
  <si>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</si>
  <si>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</si>
  <si>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</si>
  <si>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</si>
  <si>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</si>
  <si>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</si>
  <si>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</si>
  <si>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</si>
  <si>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</si>
  <si>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</si>
  <si>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</si>
  <si>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</si>
  <si>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</si>
  <si>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</si>
  <si>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</si>
  <si>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</si>
  <si>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</si>
  <si>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</si>
  <si>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</si>
  <si>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</si>
  <si>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</si>
  <si>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</si>
  <si>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</si>
  <si>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</si>
  <si>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</si>
  <si>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</si>
  <si>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</si>
  <si>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</si>
  <si>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</si>
  <si>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</si>
  <si>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</si>
  <si>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</si>
  <si>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</si>
  <si>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</si>
  <si>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</si>
  <si>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</si>
  <si>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</si>
  <si>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</si>
  <si>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</si>
  <si>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</si>
  <si>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</si>
  <si>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</si>
  <si>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</si>
  <si>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</si>
  <si>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</si>
  <si>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</si>
  <si>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</si>
  <si>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</si>
  <si>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</si>
  <si>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</si>
  <si>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</si>
  <si>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</si>
  <si>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</si>
  <si>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</si>
  <si>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</si>
  <si>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</si>
  <si>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</si>
  <si>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</si>
  <si>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</si>
  <si>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</si>
  <si>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</si>
  <si>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</si>
  <si>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</si>
  <si>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</si>
  <si>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</si>
  <si>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</si>
  <si>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</si>
  <si>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</si>
  <si>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</si>
  <si>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</si>
  <si>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</si>
  <si>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</si>
  <si>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</si>
  <si>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</si>
  <si>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</si>
  <si>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</si>
  <si>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</si>
  <si>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</si>
  <si>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</si>
  <si>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</si>
  <si>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</si>
  <si>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</si>
  <si>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</si>
  <si>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</si>
  <si>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</si>
  <si>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</si>
  <si>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</si>
  <si>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</si>
  <si>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</si>
  <si>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</si>
  <si>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</si>
  <si>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</si>
  <si>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</si>
  <si>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</si>
  <si>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</si>
  <si>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</si>
  <si>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</si>
  <si>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</si>
  <si>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</si>
  <si>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</si>
  <si>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</si>
  <si>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</si>
  <si>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</si>
  <si>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</si>
  <si>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</si>
  <si>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</si>
  <si>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</si>
  <si>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</si>
  <si>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</si>
  <si>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</si>
  <si>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</si>
  <si>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</si>
  <si>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</si>
  <si>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</si>
  <si>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</si>
  <si>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</si>
  <si>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</si>
  <si>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</si>
  <si>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</si>
  <si>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</si>
  <si>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</si>
  <si>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</si>
  <si>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</si>
  <si>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</si>
  <si>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</si>
  <si>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</si>
  <si>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</si>
  <si>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</si>
  <si>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</si>
  <si>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</si>
  <si>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</si>
  <si>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</si>
  <si>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</si>
  <si>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</si>
  <si>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</si>
  <si>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</si>
  <si>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</si>
  <si>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</si>
  <si>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</si>
  <si>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</si>
  <si>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</si>
  <si>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</si>
  <si>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</si>
  <si>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</si>
  <si>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</si>
  <si>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</si>
  <si>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</si>
  <si>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</si>
  <si>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</si>
  <si>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</si>
  <si>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</si>
  <si>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</si>
  <si>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</si>
  <si>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</si>
  <si>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</si>
  <si>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</si>
  <si>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</si>
  <si>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</si>
  <si>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</si>
  <si>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</si>
  <si>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</si>
  <si>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</si>
  <si>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</si>
  <si>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</si>
  <si>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</si>
  <si>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</si>
  <si>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</si>
  <si>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</si>
  <si>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</si>
  <si>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</si>
  <si>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</si>
  <si>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</si>
  <si>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</si>
  <si>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</si>
  <si>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</si>
  <si>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</si>
  <si>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</si>
  <si>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</si>
  <si>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</si>
  <si>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</si>
  <si>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</si>
  <si>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</si>
  <si>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</si>
  <si>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</si>
  <si>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</si>
  <si>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</si>
  <si>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</si>
  <si>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</si>
  <si>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</si>
  <si>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</si>
  <si>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</si>
  <si>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</si>
  <si>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</si>
  <si>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</si>
  <si>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</si>
  <si>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</si>
  <si>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</si>
  <si>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</si>
  <si>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</si>
  <si>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</si>
  <si>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</si>
  <si>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</si>
  <si>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</si>
  <si>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</si>
  <si>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</si>
  <si>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</si>
  <si>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</si>
  <si>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</si>
  <si>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</si>
  <si>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</si>
  <si>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</si>
  <si>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</si>
  <si>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</si>
  <si>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</si>
  <si>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</si>
  <si>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</si>
  <si>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</si>
  <si>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</si>
  <si>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</si>
  <si>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</si>
  <si>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</si>
  <si>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</si>
  <si>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</si>
  <si>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</si>
  <si>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</si>
  <si>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</si>
  <si>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</si>
  <si>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</si>
  <si>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</si>
  <si>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</si>
  <si>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</si>
  <si>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</si>
  <si>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</si>
  <si>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</si>
  <si>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</si>
  <si>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</si>
  <si>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</si>
  <si>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</si>
  <si>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</si>
  <si>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</si>
  <si>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</si>
  <si>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</si>
  <si>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</si>
  <si>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</si>
  <si>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</si>
  <si>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</si>
  <si>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</si>
  <si>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</si>
  <si>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</si>
  <si>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</si>
  <si>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</si>
  <si>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</si>
  <si>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</si>
  <si>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</si>
  <si>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</si>
  <si>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</si>
  <si>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</si>
  <si>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</si>
  <si>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</si>
  <si>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</si>
  <si>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</si>
  <si>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</si>
  <si>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</si>
  <si>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</si>
  <si>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</si>
  <si>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</si>
  <si>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</si>
  <si>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</si>
  <si>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</si>
  <si>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</si>
  <si>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</si>
  <si>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</si>
  <si>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</si>
  <si>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</si>
  <si>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</si>
  <si>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</si>
  <si>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</si>
  <si>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</si>
  <si>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</si>
  <si>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</si>
  <si>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</si>
  <si>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</si>
  <si>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</si>
  <si>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</si>
  <si>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</si>
  <si>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</si>
  <si>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</si>
  <si>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</si>
  <si>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</si>
  <si>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</si>
  <si>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</si>
  <si>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</si>
  <si>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</si>
  <si>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</si>
  <si>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</si>
  <si>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</si>
  <si>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</si>
  <si>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</si>
  <si>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</si>
  <si>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</si>
  <si>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</si>
  <si>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</si>
  <si>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</si>
  <si>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</si>
  <si>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</si>
  <si>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</si>
  <si>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</si>
  <si>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</si>
  <si>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</si>
  <si>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</si>
  <si>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</si>
  <si>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</si>
  <si>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</si>
  <si>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</si>
  <si>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</si>
  <si>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</si>
  <si>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</si>
  <si>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</si>
  <si>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</si>
  <si>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</si>
  <si>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</si>
  <si>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</si>
  <si>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</si>
  <si>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</si>
  <si>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</si>
  <si>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</si>
  <si>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</si>
  <si>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</si>
  <si>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</si>
  <si>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</si>
  <si>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</si>
  <si>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</si>
  <si>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</si>
  <si>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</si>
  <si>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</si>
  <si>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</si>
  <si>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</si>
  <si>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</si>
  <si>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</si>
  <si>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</si>
  <si>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</si>
  <si>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</si>
  <si>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</si>
  <si>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</si>
  <si>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</si>
  <si>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</si>
  <si>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</si>
  <si>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</si>
  <si>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</si>
  <si>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</si>
  <si>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</si>
  <si>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</si>
  <si>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</si>
  <si>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</si>
  <si>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</si>
  <si>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</si>
  <si>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</si>
  <si>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</si>
  <si>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</si>
  <si>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</si>
  <si>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</si>
  <si>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</si>
  <si>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</si>
  <si>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</si>
  <si>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</si>
  <si>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</si>
  <si>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</si>
  <si>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</si>
  <si>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</si>
  <si>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</si>
  <si>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</si>
  <si>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</si>
  <si>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</si>
  <si>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</si>
  <si>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</si>
  <si>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</si>
  <si>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</si>
  <si>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</si>
  <si>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</si>
  <si>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</si>
  <si>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</si>
  <si>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</si>
  <si>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</si>
  <si>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</si>
  <si>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</si>
  <si>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</si>
  <si>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</si>
  <si>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</si>
  <si>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</si>
  <si>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</si>
  <si>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</si>
  <si>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</si>
  <si>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</si>
  <si>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</si>
  <si>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</si>
  <si>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</si>
  <si>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</si>
  <si>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</si>
  <si>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</si>
  <si>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</si>
  <si>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</si>
  <si>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</si>
  <si>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</si>
  <si>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</si>
  <si>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</si>
  <si>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</si>
  <si>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</si>
  <si>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</si>
  <si>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</si>
  <si>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</si>
  <si>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</si>
  <si>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</si>
  <si>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</si>
  <si>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</si>
  <si>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</si>
  <si>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</si>
  <si>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</si>
  <si>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</si>
  <si>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</si>
  <si>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</si>
  <si>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</si>
  <si>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</si>
  <si>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</si>
  <si>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</si>
  <si>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</si>
  <si>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</si>
  <si>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</si>
  <si>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</si>
  <si>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</si>
  <si>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</si>
  <si>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</si>
  <si>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</si>
  <si>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</si>
  <si>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</si>
  <si>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</si>
  <si>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</si>
  <si>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</si>
  <si>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</si>
  <si>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</si>
  <si>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</si>
  <si>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</si>
  <si>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</si>
  <si>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</si>
  <si>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</si>
  <si>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</si>
  <si>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</si>
  <si>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</si>
  <si>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</si>
  <si>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</si>
  <si>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</si>
  <si>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</si>
  <si>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</si>
  <si>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</si>
  <si>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</si>
  <si>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</si>
  <si>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</si>
  <si>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</si>
  <si>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</si>
  <si>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</si>
  <si>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</si>
  <si>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</si>
  <si>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</si>
  <si>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</si>
  <si>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</si>
  <si>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</si>
  <si>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</si>
  <si>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</si>
  <si>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</si>
  <si>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</si>
  <si>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</si>
  <si>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</si>
  <si>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</si>
  <si>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</si>
  <si>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</si>
  <si>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</si>
  <si>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</si>
  <si>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</si>
  <si>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</si>
  <si>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</si>
  <si>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</si>
  <si>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</si>
  <si>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</si>
  <si>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</si>
  <si>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</si>
  <si>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</si>
  <si>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</si>
  <si>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</si>
  <si>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</si>
  <si>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</si>
  <si>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</si>
  <si>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</si>
  <si>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</si>
  <si>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</si>
  <si>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</si>
  <si>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</si>
  <si>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</si>
  <si>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</si>
  <si>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</si>
  <si>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</si>
  <si>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</si>
  <si>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</si>
  <si>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</si>
  <si>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</si>
  <si>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</si>
  <si>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</si>
  <si>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</si>
  <si>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</si>
  <si>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</si>
  <si>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</si>
  <si>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</si>
  <si>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</si>
  <si>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</si>
  <si>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</si>
  <si>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</si>
  <si>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</si>
  <si>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</si>
  <si>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</si>
  <si>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</si>
  <si>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</si>
  <si>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</si>
  <si>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</si>
  <si>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</si>
  <si>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</si>
  <si>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</si>
  <si>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</si>
  <si>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</si>
  <si>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</si>
  <si>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</si>
  <si>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</si>
  <si>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</si>
  <si>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</si>
  <si>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</si>
  <si>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</si>
  <si>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</si>
  <si>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</si>
  <si>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</si>
  <si>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</si>
  <si>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</si>
  <si>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</si>
  <si>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</si>
  <si>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</si>
  <si>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</si>
  <si>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</si>
  <si>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</si>
  <si>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</si>
  <si>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</si>
  <si>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</si>
  <si>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</si>
  <si>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</si>
  <si>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</si>
  <si>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</si>
  <si>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</si>
  <si>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</si>
  <si>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</si>
  <si>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</si>
  <si>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</si>
  <si>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</si>
  <si>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</si>
  <si>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</si>
  <si>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</si>
  <si>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</si>
  <si>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</si>
  <si>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</si>
  <si>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</si>
  <si>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</si>
  <si>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</si>
  <si>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</si>
  <si>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</si>
  <si>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</si>
  <si>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</si>
  <si>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</si>
  <si>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</si>
  <si>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</si>
  <si>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</si>
  <si>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</si>
  <si>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</si>
  <si>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</si>
  <si>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</si>
  <si>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</si>
  <si>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</si>
  <si>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</si>
  <si>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</si>
  <si>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</si>
  <si>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</si>
  <si>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</si>
  <si>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</si>
  <si>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</si>
  <si>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</si>
  <si>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</si>
  <si>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</si>
  <si>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</si>
  <si>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</si>
  <si>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</si>
  <si>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</si>
  <si>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</si>
  <si>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</si>
  <si>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</si>
  <si>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</si>
  <si>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</si>
  <si>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</si>
  <si>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</si>
  <si>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</si>
  <si>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</si>
  <si>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</si>
  <si>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</si>
  <si>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</si>
  <si>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</si>
  <si>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</si>
  <si>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</si>
  <si>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</si>
  <si>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</si>
  <si>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</si>
  <si>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</si>
  <si>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</si>
  <si>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</si>
  <si>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</si>
  <si>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</si>
  <si>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</si>
  <si>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</si>
  <si>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</si>
  <si>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</si>
  <si>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</si>
  <si>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</si>
  <si>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</si>
  <si>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</si>
  <si>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</si>
  <si>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</si>
  <si>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</si>
  <si>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</si>
  <si>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</si>
  <si>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</si>
  <si>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</si>
  <si>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</si>
  <si>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</si>
  <si>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</si>
  <si>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</si>
  <si>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</si>
  <si>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</si>
  <si>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</si>
  <si>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</si>
  <si>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</si>
  <si>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</si>
  <si>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</si>
  <si>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</si>
  <si>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</si>
  <si>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</si>
  <si>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</si>
  <si>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</si>
  <si>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</si>
  <si>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</si>
  <si>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</si>
  <si>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</si>
  <si>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</si>
  <si>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</si>
  <si>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</si>
  <si>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</si>
  <si>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</si>
  <si>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</si>
  <si>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</si>
  <si>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</si>
  <si>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</si>
  <si>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</si>
  <si>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</si>
  <si>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</si>
  <si>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</si>
  <si>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</si>
  <si>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</si>
  <si>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</si>
  <si>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</si>
  <si>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</si>
  <si>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</si>
  <si>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</si>
  <si>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</si>
  <si>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</si>
  <si>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</si>
  <si>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</si>
  <si>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</si>
  <si>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</si>
  <si>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</si>
  <si>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</si>
  <si>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</si>
  <si>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</si>
  <si>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</si>
  <si>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</si>
  <si>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</si>
  <si>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</si>
  <si>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</si>
  <si>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</si>
  <si>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</si>
  <si>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</si>
  <si>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</si>
  <si>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</si>
  <si>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</si>
  <si>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</si>
  <si>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</si>
  <si>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</si>
  <si>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</si>
  <si>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</si>
  <si>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</si>
  <si>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</si>
  <si>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</si>
  <si>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</si>
  <si>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</si>
  <si>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</si>
  <si>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</si>
  <si>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</si>
  <si>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</si>
  <si>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</si>
  <si>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</si>
  <si>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</si>
  <si>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</si>
  <si>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</si>
  <si>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</si>
  <si>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</si>
  <si>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</si>
  <si>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</si>
  <si>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</si>
  <si>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</si>
  <si>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</si>
  <si>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</si>
  <si>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</si>
  <si>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</si>
  <si>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</si>
  <si>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</si>
  <si>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</si>
  <si>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</si>
  <si>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</si>
  <si>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</si>
  <si>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</si>
  <si>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</si>
  <si>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</si>
  <si>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</si>
  <si>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</si>
  <si>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</si>
  <si>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</si>
  <si>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</si>
  <si>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</si>
  <si>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</si>
  <si>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</si>
  <si>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</si>
  <si>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</si>
  <si>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</si>
  <si>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</si>
  <si>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</si>
  <si>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</si>
  <si>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</si>
  <si>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</si>
  <si>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</si>
  <si>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</si>
  <si>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</si>
  <si>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</si>
  <si>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</si>
  <si>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</si>
  <si>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</si>
  <si>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</si>
  <si>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</si>
  <si>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</si>
  <si>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</si>
  <si>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</si>
  <si>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</si>
  <si>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</si>
  <si>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</si>
  <si>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</si>
  <si>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</si>
  <si>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</si>
  <si>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</si>
  <si>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</si>
  <si>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</si>
  <si>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</si>
  <si>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</si>
  <si>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</si>
  <si>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</si>
  <si>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</si>
  <si>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</si>
  <si>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</si>
  <si>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</si>
  <si>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</si>
  <si>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</si>
  <si>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</si>
  <si>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</si>
  <si>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</si>
  <si>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</si>
  <si>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</si>
  <si>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</si>
  <si>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</si>
  <si>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</si>
  <si>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</si>
  <si>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</si>
  <si>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</si>
  <si>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</si>
  <si>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</si>
  <si>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</si>
  <si>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</si>
  <si>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</si>
  <si>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</si>
  <si>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</si>
  <si>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</si>
  <si>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</si>
  <si>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</si>
  <si>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</si>
  <si>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</si>
  <si>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</si>
  <si>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</si>
  <si>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</si>
  <si>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</si>
  <si>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</si>
  <si>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</si>
  <si>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</si>
  <si>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</si>
  <si>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</si>
  <si>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</si>
  <si>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</si>
  <si>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</si>
  <si>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</si>
  <si>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</si>
  <si>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</si>
  <si>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</si>
  <si>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</si>
  <si>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</si>
  <si>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</si>
  <si>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</si>
  <si>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</si>
  <si>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</si>
  <si>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</si>
  <si>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</si>
  <si>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</si>
  <si>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</si>
  <si>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</si>
  <si>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</si>
  <si>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</si>
  <si>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</si>
  <si>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</si>
  <si>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</si>
  <si>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</si>
  <si>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</si>
  <si>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</si>
  <si>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</si>
  <si>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</si>
  <si>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</si>
  <si>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</si>
  <si>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</si>
  <si>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</si>
  <si>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</si>
  <si>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</si>
  <si>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</si>
  <si>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</si>
  <si>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</si>
  <si>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</si>
  <si>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</si>
  <si>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</si>
  <si>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</si>
  <si>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</si>
  <si>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</si>
  <si>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</si>
  <si>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</si>
  <si>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</si>
  <si>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</si>
  <si>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</si>
  <si>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</si>
  <si>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</si>
  <si>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</si>
  <si>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</si>
  <si>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</si>
  <si>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</si>
  <si>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</si>
  <si>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</si>
  <si>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</si>
  <si>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</si>
  <si>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</si>
  <si>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</si>
  <si>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</si>
  <si>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</si>
  <si>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</si>
  <si>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</si>
  <si>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</si>
  <si>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</si>
  <si>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</si>
  <si>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</si>
  <si>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</si>
  <si>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</si>
  <si>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</si>
  <si>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</si>
  <si>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</si>
  <si>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</si>
  <si>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</si>
  <si>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</si>
  <si>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</si>
  <si>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</si>
  <si>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</si>
  <si>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</si>
  <si>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</si>
  <si>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</si>
  <si>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</si>
  <si>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</si>
  <si>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</si>
  <si>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</si>
  <si>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</si>
  <si>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</si>
  <si>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</si>
  <si>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</si>
  <si>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</si>
  <si>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</si>
  <si>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</si>
  <si>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</si>
  <si>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</si>
  <si>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</si>
  <si>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</si>
  <si>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</si>
  <si>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</si>
  <si>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</si>
  <si>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</si>
  <si>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</si>
  <si>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</si>
  <si>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</si>
  <si>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</si>
  <si>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</si>
  <si>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</si>
  <si>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</si>
  <si>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</si>
  <si>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</si>
  <si>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</si>
  <si>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</si>
  <si>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</si>
  <si>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</si>
  <si>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</si>
  <si>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</si>
  <si>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</si>
  <si>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</si>
  <si>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</si>
  <si>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</si>
  <si>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</si>
  <si>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</si>
  <si>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</si>
  <si>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</si>
  <si>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</si>
  <si>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</si>
  <si>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</si>
  <si>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</si>
  <si>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</si>
  <si>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</si>
  <si>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</si>
  <si>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</si>
  <si>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</si>
  <si>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</si>
  <si>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</si>
  <si>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</si>
  <si>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</si>
  <si>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</si>
  <si>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</si>
  <si>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</si>
  <si>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</si>
  <si>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</si>
  <si>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</si>
  <si>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</si>
  <si>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</si>
  <si>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</si>
  <si>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</si>
  <si>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</si>
  <si>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</si>
  <si>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</si>
  <si>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</si>
  <si>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</si>
  <si>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</si>
  <si>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</si>
  <si>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</si>
  <si>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</si>
  <si>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</si>
  <si>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</si>
  <si>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</si>
  <si>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</si>
  <si>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</si>
  <si>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</si>
  <si>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</si>
  <si>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</si>
  <si>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</si>
  <si>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</si>
  <si>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</si>
  <si>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</si>
  <si>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</si>
  <si>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</si>
  <si>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</si>
  <si>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</si>
  <si>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</si>
  <si>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</si>
  <si>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</si>
  <si>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</si>
  <si>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</si>
  <si>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</si>
  <si>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</si>
  <si>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</si>
  <si>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</si>
  <si>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</si>
  <si>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</si>
  <si>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</si>
  <si>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</si>
  <si>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</si>
  <si>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</si>
  <si>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</si>
  <si>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</si>
  <si>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</si>
  <si>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</si>
  <si>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</si>
  <si>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</si>
  <si>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</si>
  <si>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</si>
  <si>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</si>
  <si>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</si>
  <si>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</si>
  <si>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</si>
  <si>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</si>
  <si>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</si>
  <si>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</si>
  <si>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</si>
  <si>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</si>
  <si>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</si>
  <si>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</si>
  <si>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</si>
  <si>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</si>
  <si>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</si>
  <si>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</si>
  <si>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</si>
  <si>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</si>
  <si>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</si>
  <si>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</si>
  <si>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</si>
  <si>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</si>
  <si>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</si>
  <si>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</si>
  <si>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</si>
  <si>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</si>
  <si>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</si>
  <si>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</si>
  <si>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</si>
  <si>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</si>
  <si>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</si>
  <si>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</si>
  <si>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</si>
  <si>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</si>
  <si>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</si>
  <si>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</si>
  <si>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</si>
  <si>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</si>
  <si>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</si>
  <si>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</si>
  <si>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</si>
  <si>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</si>
  <si>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</si>
  <si>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</si>
  <si>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</si>
  <si>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</si>
  <si>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</si>
  <si>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</si>
  <si>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</si>
  <si>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</si>
  <si>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</si>
  <si>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</si>
  <si>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</si>
  <si>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</si>
  <si>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</si>
  <si>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</si>
  <si>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</si>
  <si>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</si>
  <si>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</si>
  <si>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</si>
  <si>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</si>
  <si>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</si>
  <si>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</si>
  <si>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</si>
  <si>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</si>
  <si>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</si>
  <si>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</si>
  <si>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</si>
  <si>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</si>
  <si>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</si>
  <si>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</si>
  <si>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</si>
  <si>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</si>
  <si>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</si>
  <si>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</si>
  <si>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</si>
  <si>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</si>
  <si>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</si>
  <si>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</si>
  <si>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</si>
  <si>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</si>
  <si>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</si>
  <si>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</si>
  <si>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</si>
  <si>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</si>
  <si>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</si>
  <si>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</si>
  <si>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</si>
  <si>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</si>
  <si>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</si>
  <si>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</si>
  <si>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</si>
  <si>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</si>
  <si>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</si>
  <si>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</si>
  <si>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</si>
  <si>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</si>
  <si>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</si>
  <si>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</si>
  <si>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</si>
  <si>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</si>
  <si>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</si>
  <si>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</si>
  <si>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</si>
  <si>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</si>
  <si>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</si>
  <si>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</si>
  <si>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</si>
  <si>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</si>
  <si>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</si>
  <si>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</si>
  <si>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</si>
  <si>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</si>
  <si>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</si>
  <si>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</si>
  <si>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</si>
  <si>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</si>
  <si>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</si>
  <si>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</si>
  <si>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</si>
  <si>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</si>
  <si>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</si>
  <si>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</si>
  <si>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</si>
  <si>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</si>
  <si>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</si>
  <si>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</si>
  <si>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</si>
  <si>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</si>
  <si>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</si>
  <si>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</si>
  <si>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</si>
  <si>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</si>
  <si>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</si>
  <si>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</si>
  <si>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</si>
  <si>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</si>
  <si>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</si>
  <si>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</si>
  <si>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</si>
  <si>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</si>
  <si>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</si>
  <si>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</si>
  <si>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</si>
  <si>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</si>
  <si>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</si>
  <si>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</si>
  <si>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</si>
  <si>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</si>
  <si>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</si>
  <si>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</si>
  <si>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</si>
  <si>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</si>
  <si>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</si>
  <si>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</si>
  <si>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</si>
  <si>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</si>
  <si>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</si>
  <si>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</si>
  <si>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</si>
  <si>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</si>
  <si>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</si>
  <si>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</si>
  <si>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</si>
  <si>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</si>
  <si>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</si>
  <si>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</si>
  <si>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</si>
  <si>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</si>
  <si>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</si>
  <si>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</si>
  <si>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</si>
  <si>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</si>
  <si>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</si>
  <si>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</si>
  <si>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</si>
  <si>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</si>
  <si>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</si>
  <si>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</si>
  <si>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</si>
  <si>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</si>
  <si>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</si>
  <si>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</si>
  <si>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</si>
  <si>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</si>
  <si>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</si>
  <si>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</si>
  <si>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</si>
  <si>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</si>
  <si>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</si>
  <si>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</si>
  <si>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</si>
  <si>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</si>
  <si>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</si>
  <si>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</si>
  <si>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</si>
  <si>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</si>
  <si>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</si>
  <si>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</si>
  <si>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</si>
  <si>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</si>
  <si>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</si>
  <si>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</si>
  <si>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</si>
  <si>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</si>
  <si>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</si>
  <si>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</si>
  <si>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</si>
  <si>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</si>
  <si>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</si>
  <si>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</si>
  <si>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</si>
  <si>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</si>
  <si>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</si>
  <si>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</si>
  <si>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</si>
  <si>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</si>
  <si>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</si>
  <si>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</si>
  <si>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</si>
  <si>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</si>
  <si>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</si>
  <si>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</si>
  <si>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</si>
  <si>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</si>
  <si>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</si>
  <si>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</si>
  <si>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</si>
  <si>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</si>
  <si>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</si>
  <si>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</si>
  <si>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</si>
  <si>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</si>
  <si>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</si>
  <si>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</si>
  <si>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</si>
  <si>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</si>
  <si>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</si>
  <si>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</si>
  <si>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</si>
  <si>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</si>
  <si>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</si>
  <si>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</si>
  <si>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</si>
  <si>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</si>
  <si>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</si>
  <si>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</si>
  <si>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</si>
  <si>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</si>
  <si>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</si>
  <si>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</si>
  <si>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</si>
  <si>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</si>
  <si>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</si>
  <si>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</si>
  <si>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</si>
  <si>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</si>
  <si>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</si>
  <si>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</si>
  <si>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</si>
  <si>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</si>
  <si>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</si>
  <si>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</si>
  <si>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</si>
  <si>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</si>
  <si>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</si>
  <si>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</si>
  <si>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</si>
  <si>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</si>
  <si>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</si>
  <si>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</si>
  <si>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</si>
  <si>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</si>
  <si>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</si>
  <si>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</si>
  <si>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</si>
  <si>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</si>
  <si>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</si>
  <si>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</si>
  <si>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</si>
  <si>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</si>
  <si>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</si>
  <si>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</si>
  <si>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</si>
  <si>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</si>
  <si>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</si>
  <si>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</si>
  <si>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</si>
  <si>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</si>
  <si>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</si>
  <si>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</si>
  <si>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</si>
  <si>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</si>
  <si>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</si>
  <si>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</si>
  <si>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</si>
  <si>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</si>
  <si>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</si>
  <si>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</si>
  <si>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</si>
  <si>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</si>
  <si>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</si>
  <si>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</si>
  <si>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</si>
  <si>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</si>
  <si>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</si>
  <si>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</si>
  <si>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</si>
  <si>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</si>
  <si>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</si>
  <si>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</si>
  <si>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</si>
  <si>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</si>
  <si>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</si>
  <si>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</si>
  <si>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</si>
  <si>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</si>
  <si>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</si>
  <si>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</si>
  <si>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</si>
  <si>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</si>
  <si>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</si>
  <si>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</si>
  <si>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</si>
  <si>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</si>
  <si>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</si>
  <si>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</si>
  <si>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</si>
  <si>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</si>
  <si>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</si>
  <si>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</si>
  <si>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</si>
  <si>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</si>
  <si>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</si>
  <si>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</si>
  <si>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</si>
  <si>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</si>
  <si>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</si>
  <si>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</si>
  <si>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</si>
  <si>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</si>
  <si>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</si>
  <si>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</si>
  <si>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</si>
  <si>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</si>
  <si>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</si>
  <si>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</si>
  <si>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</si>
  <si>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</si>
  <si>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</si>
  <si>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</si>
  <si>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</si>
  <si>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</si>
  <si>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</si>
  <si>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</si>
  <si>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</si>
  <si>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</si>
  <si>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</si>
  <si>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</si>
  <si>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</si>
  <si>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</si>
  <si>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</si>
  <si>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</si>
  <si>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</si>
  <si>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</si>
  <si>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</si>
  <si>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</si>
  <si>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</si>
  <si>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</si>
  <si>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</si>
  <si>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</si>
  <si>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</si>
  <si>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</si>
  <si>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</si>
  <si>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</si>
  <si>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</si>
  <si>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</si>
  <si>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</si>
  <si>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</si>
  <si>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</si>
  <si>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</si>
  <si>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</si>
  <si>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</si>
  <si>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</si>
  <si>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</si>
  <si>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</si>
  <si>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</si>
  <si>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</si>
  <si>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</si>
  <si>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</si>
  <si>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</si>
  <si>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</si>
  <si>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</si>
  <si>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</si>
  <si>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</si>
  <si>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</si>
  <si>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</si>
  <si>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</si>
  <si>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</si>
  <si>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</si>
  <si>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</si>
  <si>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</si>
  <si>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</si>
  <si>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</si>
  <si>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</si>
  <si>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</si>
  <si>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</si>
  <si>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</si>
  <si>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</si>
  <si>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</si>
  <si>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</si>
  <si>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</si>
  <si>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</si>
  <si>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</si>
  <si>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</si>
  <si>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</si>
  <si>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</si>
  <si>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</si>
  <si>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</si>
  <si>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</si>
  <si>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</si>
  <si>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</si>
  <si>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</si>
  <si>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</si>
  <si>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</si>
  <si>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</si>
  <si>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</si>
  <si>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</si>
  <si>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</si>
  <si>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</si>
  <si>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</si>
  <si>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</si>
  <si>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</si>
  <si>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</si>
  <si>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</si>
  <si>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</si>
  <si>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</si>
  <si>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</si>
  <si>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</si>
  <si>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</si>
  <si>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</si>
  <si>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</si>
  <si>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</si>
  <si>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</si>
  <si>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</si>
  <si>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</si>
  <si>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</si>
  <si>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</si>
  <si>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</si>
  <si>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</si>
  <si>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</si>
  <si>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</si>
  <si>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</si>
  <si>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</si>
  <si>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</si>
  <si>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</si>
  <si>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</si>
  <si>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</si>
  <si>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</si>
  <si>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</si>
  <si>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</si>
  <si>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</si>
  <si>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</si>
  <si>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</si>
  <si>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</si>
  <si>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</si>
  <si>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</si>
  <si>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</si>
  <si>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</si>
  <si>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</si>
  <si>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</si>
  <si>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</si>
  <si>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</si>
  <si>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</si>
  <si>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</si>
  <si>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</si>
  <si>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</si>
  <si>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</si>
  <si>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</si>
  <si>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</si>
  <si>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</si>
  <si>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</si>
  <si>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</si>
  <si>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</si>
  <si>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</si>
  <si>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</si>
  <si>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</si>
  <si>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</si>
  <si>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</si>
  <si>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</si>
  <si>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</si>
  <si>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</si>
  <si>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</si>
  <si>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</si>
  <si>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</si>
  <si>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</si>
  <si>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</si>
  <si>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</si>
  <si>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</si>
  <si>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</si>
  <si>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</si>
  <si>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</si>
  <si>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</si>
  <si>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</si>
  <si>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</si>
  <si>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</si>
  <si>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</si>
  <si>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</si>
  <si>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</si>
  <si>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</si>
  <si>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</si>
  <si>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</si>
  <si>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</si>
  <si>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</si>
  <si>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</si>
  <si>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</si>
  <si>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</si>
  <si>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</si>
  <si>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</si>
  <si>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</si>
  <si>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</si>
  <si>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</si>
  <si>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</si>
  <si>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</si>
  <si>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</si>
  <si>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</si>
  <si>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</si>
  <si>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</si>
  <si>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</si>
  <si>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</si>
  <si>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</si>
  <si>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</si>
  <si>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</si>
  <si>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</si>
  <si>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</si>
  <si>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</si>
  <si>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</si>
  <si>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</si>
  <si>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</si>
  <si>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</si>
  <si>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</si>
  <si>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</si>
  <si>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</si>
  <si>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</si>
  <si>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</si>
  <si>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</si>
  <si>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</si>
  <si>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</si>
  <si>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</si>
  <si>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</si>
  <si>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</si>
  <si>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</si>
  <si>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</si>
  <si>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</si>
  <si>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</si>
  <si>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</si>
  <si>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</si>
  <si>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</si>
  <si>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</si>
  <si>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</si>
  <si>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</si>
  <si>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</si>
  <si>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</si>
  <si>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</si>
  <si>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</si>
  <si>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</si>
  <si>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</si>
  <si>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</si>
  <si>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</si>
  <si>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</si>
  <si>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</si>
  <si>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</si>
  <si>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</si>
  <si>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</si>
  <si>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</si>
  <si>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</si>
  <si>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</si>
  <si>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</si>
  <si>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</si>
  <si>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</si>
  <si>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</si>
  <si>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</si>
  <si>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</si>
  <si>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</si>
  <si>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</si>
  <si>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</si>
  <si>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</si>
  <si>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</si>
  <si>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</si>
  <si>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</si>
  <si>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</si>
  <si>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</si>
  <si>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</si>
  <si>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</si>
  <si>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</si>
  <si>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</si>
  <si>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</si>
  <si>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</si>
  <si>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</si>
  <si>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</si>
  <si>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</si>
  <si>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</si>
  <si>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</si>
  <si>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</si>
  <si>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</si>
  <si>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</si>
  <si>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</si>
  <si>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</si>
  <si>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</si>
  <si>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</si>
  <si>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</si>
  <si>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</si>
  <si>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</si>
  <si>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</si>
  <si>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</si>
  <si>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</si>
  <si>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</si>
  <si>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</si>
  <si>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</si>
  <si>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</si>
  <si>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</si>
  <si>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</si>
  <si>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</si>
  <si>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</si>
  <si>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</si>
  <si>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</si>
  <si>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</si>
  <si>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</si>
  <si>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</si>
  <si>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</si>
  <si>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</si>
  <si>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</si>
  <si>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</si>
  <si>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</si>
  <si>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</si>
  <si>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</si>
  <si>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</si>
  <si>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</si>
  <si>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</si>
  <si>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</si>
  <si>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</si>
  <si>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</si>
  <si>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</si>
  <si>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</si>
  <si>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</si>
  <si>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</si>
  <si>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</si>
  <si>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</si>
  <si>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</si>
  <si>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</si>
  <si>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</si>
  <si>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</si>
  <si>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</si>
  <si>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</si>
  <si>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</si>
  <si>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</si>
  <si>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</si>
  <si>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</si>
  <si>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</si>
  <si>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</si>
  <si>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</si>
  <si>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</si>
  <si>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</si>
  <si>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</si>
  <si>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</si>
  <si>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</si>
  <si>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</si>
  <si>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</si>
  <si>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</si>
  <si>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</si>
  <si>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</si>
  <si>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</si>
  <si>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</si>
  <si>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</si>
  <si>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</si>
  <si>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</si>
  <si>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</si>
  <si>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</si>
  <si>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</si>
  <si>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</si>
  <si>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</si>
  <si>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</si>
  <si>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</si>
  <si>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</si>
  <si>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</si>
  <si>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</si>
  <si>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</si>
  <si>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</si>
  <si>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</si>
  <si>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</si>
  <si>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</si>
  <si>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</si>
  <si>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</si>
  <si>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</si>
  <si>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</si>
  <si>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</si>
  <si>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</si>
  <si>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</si>
  <si>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</si>
  <si>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</si>
  <si>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</si>
  <si>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</si>
  <si>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</si>
  <si>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</si>
  <si>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</si>
  <si>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</si>
  <si>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</si>
  <si>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</si>
  <si>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</si>
  <si>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</si>
  <si>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</si>
  <si>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</si>
  <si>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</si>
  <si>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</si>
  <si>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</si>
  <si>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</si>
  <si>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</si>
  <si>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</si>
  <si>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</si>
  <si>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</si>
  <si>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</si>
  <si>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</si>
  <si>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</si>
  <si>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</si>
  <si>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</si>
  <si>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</si>
  <si>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</si>
  <si>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</si>
  <si>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</si>
  <si>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</si>
  <si>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</si>
  <si>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</si>
  <si>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</si>
  <si>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</si>
  <si>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</si>
  <si>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</si>
  <si>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</si>
  <si>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</si>
  <si>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</si>
  <si>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</si>
  <si>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</si>
  <si>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</si>
  <si>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</si>
  <si>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</si>
  <si>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</si>
  <si>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</si>
  <si>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</si>
  <si>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</si>
  <si>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</si>
  <si>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</si>
  <si>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</si>
  <si>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</si>
  <si>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</si>
  <si>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</si>
  <si>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</si>
  <si>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</si>
  <si>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</si>
  <si>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</si>
  <si>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</si>
  <si>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</si>
  <si>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</si>
  <si>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</si>
  <si>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</si>
  <si>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</si>
  <si>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</si>
  <si>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</si>
  <si>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</si>
  <si>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</si>
  <si>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</si>
  <si>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</si>
  <si>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</si>
  <si>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</si>
  <si>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</si>
  <si>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</si>
  <si>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</si>
  <si>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</si>
  <si>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</si>
  <si>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</si>
  <si>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</si>
  <si>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</si>
  <si>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</si>
  <si>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</si>
  <si>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</si>
  <si>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</si>
  <si>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</si>
  <si>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</si>
  <si>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</si>
  <si>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</si>
  <si>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</si>
  <si>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</si>
  <si>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</si>
  <si>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</si>
  <si>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</si>
  <si>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</si>
  <si>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</si>
  <si>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</si>
  <si>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</si>
  <si>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</si>
  <si>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</si>
  <si>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</si>
  <si>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</si>
  <si>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</si>
  <si>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</si>
  <si>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</si>
  <si>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</si>
  <si>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</si>
  <si>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</si>
  <si>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</si>
  <si>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</si>
  <si>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</si>
  <si>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</si>
  <si>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</si>
  <si>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</si>
  <si>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</si>
  <si>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</si>
  <si>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</si>
  <si>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</si>
  <si>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</si>
  <si>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</si>
  <si>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</si>
  <si>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</si>
  <si>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</si>
  <si>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</si>
  <si>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</si>
  <si>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</si>
  <si>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</si>
  <si>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</si>
  <si>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</si>
  <si>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</si>
  <si>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</si>
  <si>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</si>
  <si>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</si>
  <si>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</si>
  <si>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</si>
  <si>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</si>
  <si>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</si>
  <si>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</si>
  <si>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</si>
  <si>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</si>
  <si>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</si>
  <si>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</si>
  <si>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</si>
  <si>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</si>
  <si>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</si>
  <si>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</si>
  <si>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</si>
  <si>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</si>
  <si>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</si>
  <si>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</si>
  <si>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</si>
  <si>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</si>
  <si>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</si>
  <si>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</si>
  <si>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</si>
  <si>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</si>
  <si>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</si>
  <si>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</si>
  <si>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</si>
  <si>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</si>
  <si>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</si>
  <si>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</si>
  <si>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</si>
  <si>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</si>
  <si>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</si>
  <si>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</si>
  <si>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</si>
  <si>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</si>
  <si>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</si>
  <si>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</si>
  <si>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</si>
  <si>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</si>
  <si>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</si>
  <si>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</si>
  <si>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</si>
  <si>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</si>
  <si>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</si>
  <si>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</si>
  <si>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</si>
  <si>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</si>
  <si>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</si>
  <si>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</si>
  <si>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</si>
  <si>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</si>
  <si>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</si>
  <si>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</si>
  <si>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</si>
  <si>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</si>
  <si>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</si>
  <si>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</si>
  <si>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</si>
  <si>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</si>
  <si>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</si>
  <si>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</si>
  <si>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</si>
  <si>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</si>
  <si>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</si>
  <si>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</si>
  <si>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</si>
  <si>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</si>
  <si>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</si>
  <si>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</si>
  <si>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</si>
  <si>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</si>
  <si>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</si>
  <si>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</si>
  <si>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</si>
  <si>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</si>
  <si>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</si>
  <si>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</si>
  <si>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</si>
  <si>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</si>
  <si>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</si>
  <si>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</si>
  <si>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</si>
  <si>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</si>
  <si>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</si>
  <si>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</si>
  <si>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</si>
  <si>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</si>
  <si>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</si>
  <si>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</si>
  <si>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</si>
  <si>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</si>
  <si>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</si>
  <si>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</si>
  <si>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</si>
  <si>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</si>
  <si>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</si>
  <si>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</si>
  <si>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</si>
  <si>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</si>
  <si>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</si>
  <si>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</si>
  <si>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</si>
  <si>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</si>
  <si>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</si>
  <si>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</si>
  <si>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</si>
  <si>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</si>
  <si>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</si>
  <si>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</si>
  <si>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</si>
  <si>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</si>
  <si>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</si>
  <si>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</si>
  <si>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</si>
  <si>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</si>
  <si>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</si>
  <si>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</si>
  <si>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</si>
  <si>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</si>
  <si>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</si>
  <si>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</si>
  <si>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</si>
  <si>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</si>
  <si>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</si>
  <si>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</si>
  <si>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</si>
  <si>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</si>
  <si>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</si>
  <si>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</si>
  <si>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</si>
  <si>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</si>
  <si>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</si>
  <si>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</si>
  <si>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</si>
  <si>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</si>
  <si>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</si>
  <si>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</si>
  <si>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</si>
  <si>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</si>
  <si>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</si>
  <si>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</si>
  <si>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</si>
  <si>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</si>
  <si>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</si>
  <si>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</si>
  <si>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</si>
  <si>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</si>
  <si>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</si>
  <si>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</si>
  <si>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</si>
  <si>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</si>
  <si>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</si>
  <si>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</si>
  <si>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</si>
  <si>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</si>
  <si>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</si>
  <si>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</si>
  <si>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</si>
  <si>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</si>
  <si>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</si>
  <si>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</si>
  <si>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</si>
  <si>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</si>
  <si>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</si>
  <si>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</si>
  <si>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</si>
  <si>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</si>
  <si>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</si>
  <si>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</si>
  <si>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</si>
  <si>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</si>
  <si>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</si>
  <si>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</si>
  <si>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</si>
  <si>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</si>
  <si>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</si>
  <si>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</si>
  <si>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</si>
  <si>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</si>
  <si>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</si>
  <si>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</si>
  <si>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</si>
  <si>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</si>
  <si>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</si>
  <si>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</si>
  <si>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</si>
  <si>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</si>
  <si>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</si>
  <si>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</si>
  <si>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</si>
  <si>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</si>
  <si>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</si>
  <si>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</si>
  <si>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</si>
  <si>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</si>
  <si>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</si>
  <si>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</si>
  <si>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</si>
  <si>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</si>
  <si>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</si>
  <si>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</si>
  <si>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</si>
  <si>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</si>
  <si>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</si>
  <si>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</si>
  <si>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</si>
  <si>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</si>
  <si>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</si>
  <si>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</si>
  <si>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</si>
  <si>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</si>
  <si>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</si>
  <si>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</si>
  <si>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</si>
  <si>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</si>
  <si>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</si>
  <si>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</si>
  <si>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</si>
  <si>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</si>
  <si>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</si>
  <si>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</si>
  <si>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</si>
  <si>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</si>
  <si>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</si>
  <si>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</si>
  <si>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</si>
  <si>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</si>
  <si>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</si>
  <si>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</si>
  <si>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</si>
  <si>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</si>
  <si>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</si>
  <si>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</si>
  <si>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</si>
  <si>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</si>
  <si>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</si>
  <si>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</si>
  <si>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</si>
  <si>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</si>
  <si>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</si>
  <si>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</si>
  <si>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</si>
  <si>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</si>
  <si>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</si>
  <si>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</si>
  <si>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</si>
  <si>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</si>
  <si>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</si>
  <si>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</si>
  <si>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</si>
  <si>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</si>
  <si>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</si>
  <si>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</si>
  <si>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</si>
  <si>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</si>
  <si>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</si>
  <si>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</si>
  <si>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</si>
  <si>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</si>
  <si>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</si>
  <si>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</si>
  <si>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</si>
  <si>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</si>
  <si>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</si>
  <si>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</si>
  <si>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</si>
  <si>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</si>
  <si>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</si>
  <si>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</si>
  <si>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</si>
  <si>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</si>
  <si>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</si>
  <si>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</si>
  <si>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</si>
  <si>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</si>
  <si>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</si>
  <si>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</si>
  <si>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</si>
  <si>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</si>
  <si>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</si>
  <si>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</si>
  <si>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</si>
  <si>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</si>
  <si>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</si>
  <si>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</si>
  <si>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</si>
  <si>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</si>
  <si>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</si>
  <si>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</si>
  <si>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</si>
  <si>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</si>
  <si>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</si>
  <si>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</si>
  <si>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</si>
  <si>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</si>
  <si>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</si>
  <si>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</si>
  <si>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</si>
  <si>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</si>
  <si>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</si>
  <si>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</si>
  <si>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</si>
  <si>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</si>
  <si>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</si>
  <si>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</si>
  <si>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</si>
  <si>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</si>
  <si>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</si>
  <si>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</si>
  <si>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</si>
  <si>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</si>
  <si>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</si>
  <si>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</si>
  <si>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</si>
  <si>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</si>
  <si>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</si>
  <si>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</si>
  <si>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</si>
  <si>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</si>
  <si>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</si>
  <si>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</si>
  <si>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</si>
  <si>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</si>
  <si>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</si>
  <si>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</si>
  <si>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</si>
  <si>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</si>
  <si>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</si>
  <si>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</si>
  <si>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</si>
  <si>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</si>
  <si>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</si>
  <si>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</si>
  <si>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</si>
  <si>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</si>
  <si>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</si>
  <si>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</si>
  <si>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</si>
  <si>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</si>
  <si>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</si>
  <si>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</si>
  <si>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</si>
  <si>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</si>
  <si>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</si>
  <si>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</si>
  <si>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</si>
  <si>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</si>
  <si>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</si>
  <si>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</si>
  <si>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</si>
  <si>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</si>
  <si>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</si>
  <si>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</si>
  <si>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</si>
  <si>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</si>
  <si>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</si>
  <si>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</si>
  <si>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</si>
  <si>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</si>
  <si>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</si>
  <si>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</si>
  <si>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</si>
  <si>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</si>
  <si>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</si>
  <si>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</si>
  <si>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</si>
  <si>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</si>
  <si>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</si>
  <si>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</si>
  <si>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</si>
  <si>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</si>
  <si>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</si>
  <si>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</si>
  <si>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</si>
  <si>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</si>
  <si>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</si>
  <si>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</si>
  <si>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</si>
  <si>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</si>
  <si>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</si>
  <si>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</si>
  <si>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</si>
  <si>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</si>
  <si>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</si>
  <si>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</si>
  <si>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</si>
  <si>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</si>
  <si>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</si>
  <si>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</si>
  <si>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</si>
  <si>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</si>
  <si>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</si>
  <si>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</si>
  <si>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</si>
  <si>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</si>
  <si>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</si>
  <si>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</si>
  <si>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</si>
  <si>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</si>
  <si>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</si>
  <si>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</si>
  <si>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</si>
  <si>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</si>
  <si>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</si>
  <si>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</si>
  <si>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</si>
  <si>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</si>
  <si>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</si>
  <si>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</si>
  <si>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</si>
  <si>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</si>
  <si>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</si>
  <si>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</si>
  <si>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</si>
  <si>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</si>
  <si>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</si>
  <si>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</si>
  <si>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</si>
  <si>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</si>
  <si>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</si>
  <si>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</si>
  <si>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</si>
  <si>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</si>
  <si>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</si>
  <si>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</si>
  <si>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</si>
  <si>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</si>
  <si>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</si>
  <si>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</si>
  <si>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</si>
  <si>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</si>
  <si>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</si>
  <si>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</si>
  <si>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</si>
  <si>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</si>
  <si>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</si>
  <si>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</si>
  <si>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</si>
  <si>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</si>
  <si>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</si>
  <si>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</si>
  <si>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</si>
  <si>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</si>
  <si>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</si>
  <si>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</si>
  <si>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</si>
  <si>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</si>
  <si>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</si>
  <si>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</si>
  <si>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</si>
  <si>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</si>
  <si>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</si>
  <si>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</si>
  <si>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</si>
  <si>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</si>
  <si>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</si>
  <si>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</si>
  <si>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</si>
  <si>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</si>
  <si>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</si>
  <si>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</si>
  <si>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</si>
  <si>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</si>
  <si>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</si>
  <si>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</si>
  <si>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</si>
  <si>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</si>
  <si>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</si>
  <si>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</si>
  <si>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</si>
  <si>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</si>
  <si>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</si>
  <si>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</si>
  <si>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</si>
  <si>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</si>
  <si>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</si>
  <si>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</si>
  <si>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</si>
  <si>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</si>
  <si>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</si>
  <si>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</si>
  <si>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</si>
  <si>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</si>
  <si>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</si>
  <si>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</si>
  <si>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</si>
  <si>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</si>
  <si>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</si>
  <si>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</si>
  <si>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</si>
  <si>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</si>
  <si>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</si>
  <si>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</si>
  <si>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</si>
  <si>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</si>
  <si>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</si>
  <si>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</si>
  <si>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</si>
  <si>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</si>
  <si>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</si>
  <si>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</si>
  <si>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</si>
  <si>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</si>
  <si>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</si>
  <si>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</si>
  <si>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</si>
  <si>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</si>
  <si>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</si>
  <si>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</si>
  <si>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</si>
  <si>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</si>
  <si>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</si>
  <si>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</si>
  <si>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</si>
  <si>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</si>
  <si>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</si>
  <si>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</si>
  <si>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</si>
  <si>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</si>
  <si>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</si>
  <si>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</si>
  <si>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</si>
  <si>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</si>
  <si>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</si>
  <si>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</si>
  <si>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</si>
  <si>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</si>
  <si>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</si>
  <si>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</si>
  <si>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</si>
  <si>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</si>
  <si>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</si>
  <si>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</si>
  <si>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</si>
  <si>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</si>
  <si>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</si>
  <si>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</si>
  <si>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</si>
  <si>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</si>
  <si>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</si>
  <si>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</si>
  <si>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</si>
  <si>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</si>
  <si>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</si>
  <si>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</si>
  <si>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</si>
  <si>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</si>
  <si>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</si>
  <si>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</si>
  <si>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</si>
  <si>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</si>
  <si>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</si>
  <si>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</si>
  <si>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</si>
  <si>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</si>
  <si>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</si>
  <si>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</si>
  <si>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</si>
  <si>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</si>
  <si>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</si>
  <si>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</si>
  <si>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</si>
  <si>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</si>
  <si>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</si>
  <si>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</si>
  <si>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</si>
  <si>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</si>
  <si>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</si>
  <si>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</si>
  <si>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</si>
  <si>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</si>
  <si>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</si>
  <si>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</si>
  <si>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</si>
  <si>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</si>
  <si>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</si>
  <si>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</si>
  <si>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</si>
  <si>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</si>
  <si>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</si>
  <si>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</si>
  <si>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</si>
  <si>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</si>
  <si>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</si>
  <si>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</si>
  <si>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</si>
  <si>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</si>
  <si>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</si>
  <si>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</si>
  <si>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</si>
  <si>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</si>
  <si>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</si>
  <si>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</si>
  <si>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</si>
  <si>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</si>
  <si>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</si>
  <si>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</si>
  <si>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</si>
  <si>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</si>
  <si>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</si>
  <si>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</si>
  <si>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</si>
  <si>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</si>
  <si>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</si>
  <si>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</si>
  <si>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</si>
  <si>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</si>
  <si>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</si>
  <si>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</si>
  <si>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</si>
  <si>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</si>
  <si>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</si>
  <si>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</si>
  <si>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</si>
  <si>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</si>
  <si>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</si>
  <si>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</si>
  <si>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</si>
  <si>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</si>
  <si>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</si>
  <si>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</si>
  <si>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</si>
  <si>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</si>
  <si>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</si>
  <si>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</si>
  <si>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</si>
  <si>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</si>
  <si>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</si>
  <si>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</si>
  <si>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</si>
  <si>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</si>
  <si>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</si>
  <si>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</si>
  <si>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</si>
  <si>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</si>
  <si>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</si>
  <si>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</si>
  <si>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</si>
  <si>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</si>
  <si>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</si>
  <si>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</si>
  <si>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</si>
  <si>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</si>
  <si>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</si>
  <si>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</si>
  <si>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</si>
  <si>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</si>
  <si>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</si>
  <si>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</si>
  <si>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</si>
  <si>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</si>
  <si>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</si>
  <si>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</si>
  <si>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</si>
  <si>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</si>
  <si>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</si>
  <si>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</si>
  <si>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</si>
  <si>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</si>
  <si>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</si>
  <si>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</si>
  <si>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</si>
  <si>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</si>
  <si>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</si>
  <si>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</si>
  <si>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</si>
  <si>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</si>
  <si>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</si>
  <si>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</si>
  <si>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</si>
  <si>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</si>
  <si>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</si>
  <si>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</si>
  <si>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</si>
  <si>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</si>
  <si>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</si>
  <si>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</si>
  <si>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</si>
  <si>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</si>
  <si>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</si>
  <si>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</si>
  <si>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</si>
  <si>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</si>
  <si>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</si>
  <si>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</si>
  <si>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</si>
  <si>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</si>
  <si>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</si>
  <si>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</si>
  <si>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</si>
  <si>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</si>
  <si>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</si>
  <si>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</si>
  <si>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</si>
  <si>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</si>
  <si>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</si>
  <si>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</si>
  <si>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</si>
  <si>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</si>
  <si>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</si>
  <si>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</si>
  <si>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</si>
  <si>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</si>
  <si>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</si>
  <si>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</si>
  <si>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</si>
  <si>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</si>
  <si>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</si>
  <si>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</si>
  <si>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</si>
  <si>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</si>
  <si>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</si>
  <si>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</si>
  <si>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</si>
  <si>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</si>
  <si>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</si>
  <si>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</si>
  <si>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</si>
  <si>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</si>
  <si>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</si>
  <si>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</si>
  <si>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</si>
  <si>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</si>
  <si>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</si>
  <si>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</si>
  <si>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</si>
  <si>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</si>
  <si>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</si>
  <si>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</si>
  <si>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</si>
  <si>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</si>
  <si>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</si>
  <si>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</si>
  <si>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</si>
  <si>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</si>
  <si>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</si>
  <si>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</si>
  <si>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</si>
  <si>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</si>
  <si>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</si>
  <si>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</si>
  <si>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</si>
  <si>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</si>
  <si>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</si>
  <si>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</si>
  <si>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</si>
  <si>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</si>
  <si>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</si>
  <si>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</si>
  <si>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</si>
  <si>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</si>
  <si>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</si>
  <si>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</si>
  <si>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</si>
  <si>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</si>
  <si>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</si>
  <si>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</si>
  <si>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</si>
  <si>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</si>
  <si>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</si>
  <si>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</si>
  <si>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</si>
  <si>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</si>
  <si>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</si>
  <si>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</si>
  <si>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</si>
  <si>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</si>
  <si>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</si>
  <si>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</si>
  <si>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</si>
  <si>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</si>
  <si>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</si>
  <si>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</si>
  <si>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</si>
  <si>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</si>
  <si>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</si>
  <si>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</si>
  <si>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</si>
  <si>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</si>
  <si>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</si>
  <si>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</si>
  <si>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</si>
  <si>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</si>
  <si>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</si>
  <si>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</si>
  <si>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</si>
  <si>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</si>
  <si>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</si>
  <si>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</si>
  <si>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</si>
  <si>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</si>
  <si>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</si>
  <si>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</si>
  <si>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</si>
  <si>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</si>
  <si>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</si>
  <si>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</si>
  <si>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</si>
  <si>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</si>
  <si>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</si>
  <si>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</si>
  <si>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</si>
  <si>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</si>
  <si>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</si>
  <si>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</si>
  <si>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</si>
  <si>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</si>
  <si>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</si>
  <si>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</si>
  <si>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</si>
  <si>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</si>
  <si>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</si>
  <si>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</si>
  <si>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</si>
  <si>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</si>
  <si>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</si>
  <si>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</si>
  <si>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</si>
  <si>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</si>
  <si>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</si>
  <si>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</si>
  <si>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</si>
  <si>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</si>
  <si>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</si>
  <si>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</si>
  <si>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</si>
  <si>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</si>
  <si>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</si>
  <si>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</si>
  <si>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</si>
  <si>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</si>
  <si>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</si>
  <si>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</si>
  <si>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</si>
  <si>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</si>
  <si>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</si>
  <si>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</si>
  <si>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</si>
  <si>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</si>
  <si>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</si>
  <si>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</si>
  <si>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</si>
  <si>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</si>
  <si>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</si>
  <si>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</si>
  <si>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</si>
  <si>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</si>
  <si>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</si>
  <si>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</si>
  <si>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</si>
  <si>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</si>
  <si>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</si>
  <si>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</si>
  <si>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</si>
  <si>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</si>
  <si>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</si>
  <si>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</si>
  <si>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</si>
  <si>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</si>
  <si>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</si>
  <si>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</si>
  <si>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</si>
  <si>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</si>
  <si>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</si>
  <si>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</si>
  <si>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</si>
  <si>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</si>
  <si>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</si>
  <si>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</si>
  <si>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</si>
  <si>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</si>
  <si>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</si>
  <si>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</si>
  <si>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</si>
  <si>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</si>
  <si>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</si>
  <si>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</si>
  <si>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</si>
  <si>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</si>
  <si>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</si>
  <si>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</si>
  <si>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</si>
  <si>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</si>
  <si>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</si>
  <si>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</si>
  <si>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</si>
  <si>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</si>
  <si>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</si>
  <si>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</si>
  <si>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</si>
  <si>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</si>
  <si>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</si>
  <si>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</si>
  <si>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</si>
  <si>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</si>
  <si>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</si>
  <si>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</si>
  <si>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</si>
  <si>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</si>
  <si>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</si>
  <si>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</si>
  <si>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</si>
  <si>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</si>
  <si>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</si>
  <si>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</si>
  <si>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</si>
  <si>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</si>
  <si>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</si>
  <si>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</si>
  <si>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</si>
  <si>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</si>
  <si>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</si>
  <si>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</si>
  <si>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</si>
  <si>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</si>
  <si>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</si>
  <si>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</si>
  <si>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</si>
  <si>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</si>
  <si>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</si>
  <si>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</si>
  <si>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</si>
  <si>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</si>
  <si>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</si>
  <si>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</si>
  <si>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</si>
  <si>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</si>
  <si>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</si>
  <si>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</si>
  <si>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</si>
  <si>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</si>
  <si>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</si>
  <si>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</si>
  <si>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</si>
  <si>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</si>
  <si>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</si>
  <si>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</si>
  <si>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</si>
  <si>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</si>
  <si>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</si>
  <si>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</si>
  <si>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</si>
  <si>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</si>
  <si>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</si>
  <si>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</si>
  <si>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</si>
  <si>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</si>
  <si>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</si>
  <si>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</si>
  <si>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</si>
  <si>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</si>
  <si>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</si>
  <si>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</si>
  <si>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</si>
  <si>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</si>
  <si>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</si>
  <si>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</si>
  <si>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</si>
  <si>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</si>
  <si>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</si>
  <si>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</si>
  <si>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</si>
  <si>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</si>
  <si>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</si>
  <si>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</si>
  <si>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</si>
  <si>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</si>
  <si>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</si>
  <si>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</si>
  <si>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</si>
  <si>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</si>
  <si>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</si>
  <si>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</si>
  <si>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</si>
  <si>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</si>
  <si>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</si>
  <si>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</si>
  <si>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</si>
  <si>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</si>
  <si>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</si>
  <si>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</si>
  <si>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</si>
  <si>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</si>
  <si>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</si>
  <si>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</si>
  <si>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</si>
  <si>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</si>
  <si>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</si>
  <si>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</si>
  <si>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</si>
  <si>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</si>
  <si>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</si>
  <si>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</si>
  <si>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</si>
  <si>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</si>
  <si>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</si>
  <si>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</si>
  <si>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</si>
  <si>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</si>
  <si>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</si>
  <si>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</si>
  <si>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</si>
  <si>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</si>
  <si>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</si>
  <si>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</si>
  <si>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</si>
  <si>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</si>
  <si>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</si>
  <si>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</si>
  <si>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</si>
  <si>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</si>
  <si>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</si>
  <si>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</si>
  <si>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</si>
  <si>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</si>
  <si>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</si>
  <si>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</si>
  <si>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</si>
  <si>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</si>
  <si>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</si>
  <si>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</si>
  <si>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</si>
  <si>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</si>
  <si>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</si>
  <si>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</si>
  <si>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</si>
  <si>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</si>
  <si>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</si>
  <si>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</si>
  <si>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</si>
  <si>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</si>
  <si>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</si>
  <si>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</si>
  <si>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</si>
  <si>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</si>
  <si>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</si>
  <si>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</si>
  <si>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</si>
  <si>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</si>
  <si>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</si>
  <si>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</si>
  <si>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</si>
  <si>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</si>
  <si>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</si>
  <si>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</si>
  <si>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</si>
  <si>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</si>
  <si>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</si>
  <si>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</si>
  <si>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</si>
  <si>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</si>
  <si>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</si>
  <si>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</si>
  <si>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</si>
  <si>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</si>
  <si>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</si>
  <si>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</si>
  <si>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</si>
  <si>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</si>
  <si>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</si>
  <si>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</si>
  <si>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</si>
  <si>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</si>
  <si>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</si>
  <si>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</si>
  <si>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</si>
  <si>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</si>
  <si>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</si>
  <si>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</si>
  <si>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</si>
  <si>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</si>
  <si>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</si>
  <si>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</si>
  <si>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</si>
  <si>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</si>
  <si>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</si>
  <si>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</si>
  <si>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</si>
  <si>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</si>
  <si>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</si>
  <si>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</si>
  <si>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</si>
  <si>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</si>
  <si>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</si>
  <si>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</si>
  <si>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</si>
  <si>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</si>
  <si>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</si>
  <si>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</si>
  <si>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</si>
  <si>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</si>
  <si>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</si>
  <si>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</si>
  <si>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</si>
  <si>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</si>
  <si>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</si>
  <si>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</si>
  <si>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</si>
  <si>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</si>
  <si>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</si>
  <si>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</si>
  <si>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</si>
  <si>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</si>
  <si>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</si>
  <si>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</si>
  <si>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</si>
  <si>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</si>
  <si>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</si>
  <si>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</si>
  <si>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</si>
  <si>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</si>
  <si>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</si>
  <si>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</si>
  <si>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</si>
  <si>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</si>
  <si>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</si>
  <si>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</si>
  <si>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</si>
  <si>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</si>
  <si>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</si>
  <si>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</si>
  <si>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</si>
  <si>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</si>
  <si>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</si>
  <si>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</si>
  <si>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</si>
  <si>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</si>
  <si>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</si>
  <si>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</si>
  <si>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</si>
  <si>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</si>
  <si>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</si>
  <si>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</si>
  <si>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</si>
  <si>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</si>
  <si>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</si>
  <si>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</si>
  <si>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</si>
  <si>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</si>
  <si>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</si>
  <si>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</si>
  <si>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</si>
  <si>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</si>
  <si>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</si>
  <si>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</si>
  <si>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</si>
  <si>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</si>
  <si>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</si>
  <si>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</si>
  <si>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</si>
  <si>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</si>
  <si>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</si>
  <si>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</si>
  <si>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</si>
  <si>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</si>
  <si>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</si>
  <si>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</si>
  <si>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</si>
  <si>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</si>
  <si>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</si>
  <si>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</si>
  <si>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</si>
  <si>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</si>
  <si>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</si>
  <si>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</si>
  <si>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</si>
  <si>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</si>
  <si>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</si>
  <si>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</si>
  <si>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</si>
  <si>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</si>
  <si>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</si>
  <si>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</si>
  <si>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</si>
  <si>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</si>
  <si>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</si>
  <si>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</si>
  <si>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</si>
  <si>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</si>
  <si>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</si>
  <si>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</si>
  <si>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</si>
  <si>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</si>
  <si>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</si>
  <si>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</si>
  <si>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</si>
  <si>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</si>
  <si>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</si>
  <si>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</si>
  <si>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</si>
  <si>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</si>
  <si>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</si>
  <si>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</si>
  <si>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</si>
  <si>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</si>
  <si>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</si>
  <si>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</si>
  <si>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</si>
  <si>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</si>
  <si>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</si>
  <si>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</si>
  <si>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</si>
  <si>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</si>
  <si>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</si>
  <si>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</si>
  <si>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</si>
  <si>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</si>
  <si>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</si>
  <si>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</si>
  <si>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</si>
  <si>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</si>
  <si>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</si>
  <si>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</si>
  <si>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</si>
  <si>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</si>
  <si>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</si>
  <si>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</si>
  <si>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</si>
  <si>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</si>
  <si>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</si>
  <si>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</si>
  <si>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</si>
  <si>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</si>
  <si>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</si>
  <si>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</si>
  <si>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</si>
  <si>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</si>
  <si>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</si>
  <si>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</si>
  <si>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</si>
  <si>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</si>
  <si>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</si>
  <si>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</si>
  <si>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</si>
  <si>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</si>
  <si>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</si>
  <si>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</si>
  <si>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</si>
  <si>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</si>
  <si>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</si>
  <si>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</si>
  <si>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</si>
  <si>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</si>
  <si>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</si>
  <si>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</si>
  <si>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</si>
  <si>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</si>
  <si>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</si>
  <si>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</si>
  <si>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</si>
  <si>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</si>
  <si>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</si>
  <si>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</si>
  <si>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</si>
  <si>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</si>
  <si>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</si>
  <si>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</si>
  <si>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</si>
  <si>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</si>
  <si>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</si>
  <si>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</si>
  <si>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</si>
  <si>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</si>
  <si>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</si>
  <si>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</si>
  <si>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</si>
  <si>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</si>
  <si>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</si>
  <si>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</si>
  <si>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</si>
  <si>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</si>
  <si>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</si>
  <si>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</si>
  <si>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</si>
  <si>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</si>
  <si>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</si>
  <si>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</si>
  <si>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</si>
  <si>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</si>
  <si>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</si>
  <si>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</si>
  <si>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</si>
  <si>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</si>
  <si>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</si>
  <si>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</si>
  <si>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</si>
  <si>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</si>
  <si>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</si>
  <si>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</si>
  <si>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</si>
  <si>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</si>
  <si>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</si>
  <si>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</si>
  <si>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</si>
  <si>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</si>
  <si>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</si>
  <si>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</si>
  <si>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</si>
  <si>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</si>
  <si>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</si>
  <si>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</si>
  <si>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</si>
  <si>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</si>
  <si>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</si>
  <si>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</si>
  <si>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</si>
  <si>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</si>
  <si>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</si>
  <si>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</si>
  <si>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</si>
  <si>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</si>
  <si>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</si>
  <si>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</si>
  <si>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</si>
  <si>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</si>
  <si>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</si>
  <si>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</si>
  <si>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</si>
  <si>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</si>
  <si>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</si>
  <si>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</si>
  <si>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</si>
  <si>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</si>
  <si>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</si>
  <si>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</si>
  <si>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</si>
  <si>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</si>
  <si>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</si>
  <si>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</si>
  <si>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</si>
  <si>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</si>
  <si>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</si>
  <si>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</si>
  <si>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</si>
  <si>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</si>
  <si>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</si>
  <si>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</si>
  <si>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</si>
  <si>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</si>
  <si>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</si>
  <si>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</si>
  <si>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</si>
  <si>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</si>
  <si>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</si>
  <si>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</si>
  <si>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</si>
  <si>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</si>
  <si>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</si>
  <si>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</si>
  <si>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</si>
  <si>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</si>
  <si>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</si>
  <si>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</si>
  <si>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</si>
  <si>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</si>
  <si>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</si>
  <si>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</si>
  <si>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</si>
  <si>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</si>
  <si>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</si>
  <si>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</si>
  <si>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</si>
  <si>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</si>
  <si>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</si>
  <si>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</si>
  <si>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</si>
  <si>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</si>
  <si>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</si>
  <si>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</si>
  <si>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</si>
  <si>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</si>
  <si>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</si>
  <si>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</si>
  <si>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</si>
  <si>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</si>
  <si>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</si>
  <si>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</si>
  <si>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</si>
  <si>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</si>
  <si>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</si>
  <si>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</si>
  <si>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</si>
  <si>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</si>
  <si>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</si>
  <si>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</si>
  <si>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</si>
  <si>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</si>
  <si>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</si>
  <si>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</si>
  <si>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</si>
  <si>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</si>
  <si>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</si>
  <si>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</si>
  <si>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</si>
  <si>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</si>
  <si>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</si>
  <si>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</si>
  <si>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</si>
  <si>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</si>
  <si>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</si>
  <si>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</si>
  <si>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</si>
  <si>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</si>
  <si>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</si>
  <si>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</si>
  <si>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</si>
  <si>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</si>
  <si>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</si>
  <si>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</si>
  <si>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</si>
  <si>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</si>
  <si>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</si>
  <si>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</si>
  <si>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</si>
  <si>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</si>
  <si>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</si>
  <si>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</si>
  <si>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</si>
  <si>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</si>
  <si>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</si>
  <si>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</si>
  <si>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</si>
  <si>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</si>
  <si>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</si>
  <si>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</si>
  <si>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</si>
  <si>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</si>
  <si>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</si>
  <si>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</si>
  <si>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</si>
  <si>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</si>
  <si>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</si>
  <si>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</si>
  <si>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</si>
  <si>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</si>
  <si>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</si>
  <si>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</si>
  <si>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</si>
  <si>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</si>
  <si>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</si>
  <si>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</si>
  <si>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</si>
  <si>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</si>
  <si>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</si>
  <si>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</si>
  <si>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</si>
  <si>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</si>
  <si>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</si>
  <si>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</si>
  <si>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</si>
  <si>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</si>
  <si>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</si>
  <si>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</si>
  <si>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</si>
  <si>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</si>
  <si>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</si>
  <si>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</si>
  <si>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</si>
  <si>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</si>
  <si>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</si>
  <si>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</si>
  <si>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</si>
  <si>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</si>
  <si>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</si>
  <si>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</si>
  <si>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</si>
  <si>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</si>
  <si>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</si>
  <si>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</si>
  <si>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</si>
  <si>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</si>
  <si>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</si>
  <si>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</si>
  <si>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</si>
  <si>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</si>
  <si>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</si>
  <si>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</si>
  <si>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</si>
  <si>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</si>
  <si>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</si>
  <si>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</si>
  <si>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</si>
  <si>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</si>
  <si>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</si>
  <si>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</si>
  <si>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</si>
  <si>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</si>
  <si>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</si>
  <si>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</si>
  <si>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</si>
  <si>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</si>
  <si>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</si>
  <si>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</si>
  <si>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</si>
  <si>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</si>
  <si>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</si>
  <si>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</si>
  <si>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</si>
  <si>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</si>
  <si>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</si>
  <si>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</si>
  <si>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</si>
  <si>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</si>
  <si>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</si>
  <si>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</si>
  <si>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</si>
  <si>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</si>
  <si>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</si>
  <si>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</si>
  <si>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</si>
  <si>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</si>
  <si>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</si>
  <si>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</si>
  <si>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</si>
  <si>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</si>
  <si>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</si>
  <si>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</si>
  <si>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</si>
  <si>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</si>
  <si>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</si>
  <si>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</si>
  <si>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</si>
  <si>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</si>
  <si>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</si>
  <si>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</si>
  <si>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</si>
  <si>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</si>
  <si>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</si>
  <si>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</si>
  <si>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</si>
  <si>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</si>
  <si>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</si>
  <si>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</si>
  <si>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</si>
  <si>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</si>
  <si>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</si>
  <si>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</si>
  <si>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</si>
  <si>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</si>
  <si>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</si>
  <si>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</si>
  <si>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</si>
  <si>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</si>
  <si>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</si>
  <si>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</si>
  <si>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</si>
  <si>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</si>
  <si>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</si>
  <si>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</si>
  <si>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</si>
  <si>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</si>
  <si>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</si>
  <si>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</si>
  <si>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</si>
  <si>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</si>
  <si>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</si>
  <si>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</si>
  <si>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</si>
  <si>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</si>
  <si>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</si>
  <si>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</si>
  <si>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</si>
  <si>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</si>
  <si>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</si>
  <si>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</si>
  <si>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</si>
  <si>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</si>
  <si>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</si>
  <si>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</si>
  <si>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</si>
  <si>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</si>
  <si>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</si>
  <si>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</si>
  <si>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</si>
  <si>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</si>
  <si>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</si>
  <si>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</si>
  <si>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</si>
  <si>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</si>
  <si>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</si>
  <si>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</si>
  <si>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</si>
  <si>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</si>
  <si>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</si>
  <si>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</si>
  <si>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</si>
  <si>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</si>
  <si>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</si>
  <si>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</si>
  <si>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</si>
  <si>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</si>
  <si>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</si>
  <si>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</si>
  <si>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</si>
  <si>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</si>
  <si>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</si>
  <si>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</si>
  <si>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</si>
  <si>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</si>
  <si>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</si>
  <si>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</si>
  <si>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</si>
  <si>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</si>
  <si>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</si>
  <si>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</si>
  <si>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</si>
  <si>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</si>
  <si>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</si>
  <si>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</si>
  <si>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</si>
  <si>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</si>
  <si>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</si>
  <si>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</si>
  <si>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</si>
  <si>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</si>
  <si>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</si>
  <si>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</si>
  <si>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</si>
  <si>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</si>
  <si>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</si>
  <si>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</si>
  <si>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</si>
  <si>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</si>
  <si>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</si>
  <si>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</si>
  <si>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</si>
  <si>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</si>
  <si>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</si>
  <si>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</si>
  <si>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</si>
  <si>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</si>
  <si>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</si>
  <si>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</si>
  <si>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</si>
  <si>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</si>
  <si>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</si>
  <si>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</si>
  <si>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</si>
  <si>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</si>
  <si>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</si>
  <si>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</si>
  <si>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</si>
  <si>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</si>
  <si>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</si>
  <si>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</si>
  <si>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</si>
  <si>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</si>
  <si>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</si>
  <si>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</si>
  <si>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</si>
  <si>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</si>
  <si>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</si>
  <si>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</si>
  <si>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</si>
  <si>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</si>
  <si>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</si>
  <si>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</si>
  <si>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</si>
  <si>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</si>
  <si>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</si>
  <si>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</si>
  <si>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</si>
  <si>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</si>
  <si>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</si>
  <si>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</si>
  <si>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</si>
  <si>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</si>
  <si>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</si>
  <si>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</si>
  <si>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</si>
  <si>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</si>
  <si>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</si>
  <si>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</si>
  <si>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</si>
  <si>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</si>
  <si>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</si>
  <si>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</si>
  <si>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</si>
  <si>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</si>
  <si>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</si>
  <si>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</si>
  <si>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</si>
  <si>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</si>
  <si>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</si>
  <si>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</si>
  <si>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</si>
  <si>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</si>
  <si>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</si>
  <si>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</si>
  <si>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</si>
  <si>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</si>
  <si>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</si>
  <si>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</si>
  <si>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</si>
  <si>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</si>
  <si>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</si>
  <si>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</si>
  <si>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</si>
  <si>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</si>
  <si>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</si>
  <si>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</si>
  <si>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</si>
  <si>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</si>
  <si>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</si>
  <si>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</si>
  <si>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</si>
  <si>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</si>
  <si>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</si>
  <si>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</si>
  <si>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</si>
  <si>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</si>
  <si>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</si>
  <si>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</si>
  <si>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</si>
  <si>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</si>
  <si>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</si>
  <si>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</si>
  <si>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</si>
  <si>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</si>
  <si>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</si>
  <si>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</si>
  <si>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</si>
  <si>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</si>
  <si>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</si>
  <si>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</si>
  <si>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</si>
  <si>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</si>
  <si>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</si>
  <si>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</si>
  <si>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</si>
  <si>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</si>
  <si>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</si>
  <si>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</si>
  <si>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</si>
  <si>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</si>
  <si>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</si>
  <si>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</si>
  <si>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</si>
  <si>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</si>
  <si>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</si>
  <si>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</si>
  <si>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</si>
  <si>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</si>
  <si>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</si>
  <si>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</si>
  <si>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</si>
  <si>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</si>
  <si>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</si>
  <si>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</si>
  <si>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</si>
  <si>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</si>
  <si>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</si>
  <si>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</si>
  <si>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</si>
  <si>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</si>
  <si>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</si>
  <si>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</si>
  <si>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</si>
  <si>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</si>
  <si>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</si>
  <si>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</si>
  <si>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</si>
  <si>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</si>
  <si>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</si>
  <si>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</si>
  <si>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</si>
  <si>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</si>
  <si>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</si>
  <si>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</si>
  <si>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</si>
  <si>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</si>
  <si>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</si>
  <si>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</si>
  <si>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</si>
  <si>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</si>
  <si>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</si>
  <si>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</si>
  <si>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</si>
  <si>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</si>
  <si>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</si>
  <si>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</si>
  <si>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</si>
  <si>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</si>
  <si>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</si>
  <si>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</si>
  <si>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</si>
  <si>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</si>
  <si>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</si>
  <si>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</si>
  <si>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</si>
  <si>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</si>
  <si>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</si>
  <si>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</si>
  <si>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</si>
  <si>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</si>
  <si>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</si>
  <si>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</si>
  <si>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</si>
  <si>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</si>
  <si>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</si>
  <si>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</si>
  <si>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</si>
  <si>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</si>
  <si>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</si>
  <si>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</si>
  <si>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</si>
  <si>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</si>
  <si>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</si>
  <si>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</si>
  <si>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</si>
  <si>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</si>
  <si>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</si>
  <si>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</si>
  <si>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</si>
  <si>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</si>
  <si>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</si>
  <si>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</si>
  <si>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</si>
  <si>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</si>
  <si>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</si>
  <si>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</si>
  <si>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</si>
  <si>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</si>
  <si>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</si>
  <si>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</si>
  <si>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</si>
  <si>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</si>
  <si>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</si>
  <si>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</si>
  <si>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</si>
  <si>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</si>
  <si>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</si>
  <si>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</si>
  <si>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</si>
  <si>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</si>
  <si>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</si>
  <si>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</si>
  <si>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</si>
  <si>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</si>
  <si>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</si>
  <si>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</si>
  <si>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</si>
  <si>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</si>
  <si>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</si>
  <si>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</si>
  <si>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</si>
  <si>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</si>
  <si>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</si>
  <si>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</si>
  <si>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</si>
  <si>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</si>
  <si>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</si>
  <si>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</si>
  <si>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</si>
  <si>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</si>
  <si>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</si>
  <si>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</si>
  <si>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</si>
  <si>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</si>
  <si>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</si>
  <si>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</si>
  <si>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</si>
  <si>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</si>
  <si>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</si>
  <si>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</si>
  <si>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</si>
  <si>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</si>
  <si>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</si>
  <si>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</si>
  <si>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</si>
  <si>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</si>
  <si>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</si>
  <si>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</si>
  <si>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</si>
  <si>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</si>
  <si>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</si>
  <si>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</si>
  <si>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</si>
  <si>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</si>
  <si>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</si>
  <si>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</si>
  <si>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</si>
  <si>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</si>
  <si>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</si>
  <si>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</si>
  <si>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</si>
  <si>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</si>
  <si>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</si>
  <si>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</si>
  <si>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</si>
  <si>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</si>
  <si>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</si>
  <si>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</si>
  <si>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</si>
  <si>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</si>
  <si>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</si>
  <si>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</si>
  <si>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</si>
  <si>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</si>
  <si>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</si>
  <si>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</si>
  <si>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</si>
  <si>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</si>
  <si>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</si>
  <si>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</si>
  <si>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</si>
  <si>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</si>
  <si>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</si>
  <si>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</si>
  <si>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</si>
  <si>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</si>
  <si>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</si>
  <si>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</si>
  <si>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</si>
  <si>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</si>
  <si>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</si>
  <si>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</si>
  <si>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</si>
  <si>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</si>
  <si>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</si>
  <si>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</si>
  <si>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</si>
  <si>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</si>
  <si>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</si>
  <si>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</si>
  <si>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</si>
  <si>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</si>
  <si>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</si>
  <si>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</si>
  <si>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</si>
  <si>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</si>
  <si>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</si>
  <si>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</si>
  <si>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</si>
  <si>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</si>
  <si>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</si>
  <si>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</si>
  <si>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</si>
  <si>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</si>
  <si>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</si>
  <si>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</si>
  <si>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</si>
  <si>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</si>
  <si>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</si>
  <si>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</si>
  <si>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</si>
  <si>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</si>
  <si>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</si>
  <si>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</si>
  <si>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</si>
  <si>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</si>
  <si>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</si>
  <si>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</si>
  <si>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</si>
  <si>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</si>
  <si>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</si>
  <si>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</si>
  <si>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</si>
  <si>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</si>
  <si>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</si>
  <si>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</si>
  <si>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</si>
  <si>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</si>
  <si>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</si>
  <si>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</si>
  <si>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</si>
  <si>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</si>
  <si>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</si>
  <si>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</si>
  <si>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</si>
  <si>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</si>
  <si>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</si>
  <si>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</si>
  <si>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</si>
  <si>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</si>
  <si>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</si>
  <si>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</si>
  <si>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</si>
  <si>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</si>
  <si>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</si>
  <si>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</si>
  <si>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</si>
  <si>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</si>
  <si>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</si>
  <si>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</si>
  <si>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</si>
  <si>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</si>
  <si>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</si>
  <si>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</si>
  <si>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</si>
  <si>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</si>
  <si>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</si>
  <si>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</si>
  <si>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</si>
  <si>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</si>
  <si>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</si>
  <si>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</si>
  <si>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</si>
  <si>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</si>
  <si>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</si>
  <si>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</si>
  <si>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</si>
  <si>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</si>
  <si>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</si>
  <si>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</si>
  <si>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</si>
  <si>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</si>
  <si>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</si>
  <si>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</si>
  <si>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</si>
  <si>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</si>
  <si>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</si>
  <si>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</si>
  <si>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</si>
  <si>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</si>
  <si>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</si>
  <si>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</si>
  <si>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</si>
  <si>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</si>
  <si>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</si>
  <si>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</si>
  <si>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</si>
  <si>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</si>
  <si>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</si>
  <si>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</si>
  <si>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</si>
  <si>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</si>
  <si>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</si>
  <si>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</si>
  <si>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</si>
  <si>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</si>
  <si>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</si>
  <si>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</si>
  <si>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</si>
  <si>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</si>
  <si>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</si>
  <si>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</si>
  <si>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</si>
  <si>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</si>
  <si>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</si>
  <si>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</si>
  <si>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</si>
  <si>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</si>
  <si>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</si>
  <si>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</si>
  <si>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</si>
  <si>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</si>
  <si>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</si>
  <si>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</si>
  <si>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</si>
  <si>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</si>
  <si>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</si>
  <si>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</si>
  <si>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</si>
  <si>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</si>
  <si>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</si>
  <si>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</si>
  <si>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</si>
  <si>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</si>
  <si>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</si>
  <si>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</si>
  <si>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</si>
  <si>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</si>
  <si>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</si>
  <si>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</si>
  <si>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</si>
  <si>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</si>
  <si>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</si>
  <si>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</si>
  <si>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</si>
  <si>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</si>
  <si>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</si>
  <si>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</si>
  <si>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</si>
  <si>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</si>
  <si>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</si>
  <si>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</si>
  <si>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</si>
  <si>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</si>
  <si>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</si>
  <si>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</si>
  <si>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</si>
  <si>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</si>
  <si>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</si>
  <si>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</si>
  <si>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</si>
  <si>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</si>
  <si>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</si>
  <si>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</si>
  <si>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</si>
  <si>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</si>
  <si>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</si>
  <si>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</si>
  <si>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</si>
  <si>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</si>
  <si>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</si>
  <si>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</si>
  <si>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</si>
  <si>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</si>
  <si>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</si>
  <si>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</si>
  <si>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</si>
  <si>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</si>
  <si>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</si>
  <si>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</si>
  <si>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</si>
  <si>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</si>
  <si>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</si>
  <si>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</si>
  <si>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</si>
  <si>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</si>
  <si>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</si>
  <si>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</si>
  <si>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</si>
  <si>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</si>
  <si>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</si>
  <si>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</si>
  <si>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</si>
  <si>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</si>
  <si>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</si>
  <si>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</si>
  <si>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</si>
  <si>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</si>
  <si>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</si>
  <si>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</si>
  <si>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</si>
  <si>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</si>
  <si>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</si>
  <si>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</si>
  <si>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</si>
  <si>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</si>
  <si>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</si>
  <si>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</si>
  <si>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</si>
  <si>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</si>
  <si>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</si>
  <si>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</si>
  <si>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</si>
  <si>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</si>
  <si>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</si>
  <si>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</si>
  <si>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</si>
  <si>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</si>
  <si>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</si>
  <si>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</si>
  <si>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</si>
  <si>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</si>
  <si>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</si>
  <si>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</si>
  <si>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</si>
  <si>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</si>
  <si>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</si>
  <si>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</si>
  <si>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</si>
  <si>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</si>
  <si>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</si>
  <si>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</si>
  <si>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</si>
  <si>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</si>
  <si>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</si>
  <si>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</si>
  <si>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</si>
  <si>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</si>
  <si>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</si>
  <si>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</si>
  <si>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</si>
  <si>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</si>
  <si>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</si>
  <si>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</si>
  <si>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</si>
  <si>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</si>
  <si>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</si>
  <si>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</si>
  <si>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</si>
  <si>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</si>
  <si>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</si>
  <si>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</si>
  <si>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</si>
  <si>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</si>
  <si>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</si>
  <si>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</si>
  <si>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</si>
  <si>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</si>
  <si>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</si>
  <si>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</si>
  <si>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</si>
  <si>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</si>
  <si>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</si>
  <si>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</si>
  <si>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</si>
  <si>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</si>
  <si>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</si>
  <si>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</si>
  <si>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</si>
  <si>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</si>
  <si>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</si>
  <si>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</si>
  <si>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</si>
  <si>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</si>
  <si>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</si>
  <si>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</si>
  <si>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</si>
  <si>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</si>
  <si>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</si>
  <si>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</si>
  <si>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</si>
  <si>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</si>
  <si>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</si>
  <si>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</si>
  <si>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</si>
  <si>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</si>
  <si>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</si>
  <si>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</si>
  <si>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</si>
  <si>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</si>
  <si>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</si>
  <si>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</si>
  <si>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</si>
  <si>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</si>
  <si>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</si>
  <si>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</si>
  <si>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</si>
  <si>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</si>
  <si>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</si>
  <si>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</si>
  <si>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</si>
  <si>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</si>
  <si>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</si>
  <si>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</si>
  <si>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</si>
  <si>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</si>
  <si>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</si>
  <si>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</si>
  <si>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</si>
  <si>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</si>
  <si>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</si>
  <si>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</si>
  <si>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</si>
  <si>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</si>
  <si>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</si>
  <si>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</si>
  <si>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</si>
  <si>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</si>
  <si>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</si>
  <si>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</si>
  <si>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</si>
  <si>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</si>
  <si>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</si>
  <si>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</si>
  <si>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</si>
  <si>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</si>
  <si>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</si>
  <si>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</si>
  <si>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</si>
  <si>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</si>
  <si>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</si>
  <si>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</si>
  <si>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</si>
  <si>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</si>
  <si>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</si>
  <si>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</si>
  <si>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</si>
  <si>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</si>
  <si>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</si>
  <si>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</si>
  <si>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</si>
  <si>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</si>
  <si>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</si>
  <si>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</si>
  <si>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</si>
  <si>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</si>
  <si>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</si>
  <si>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</si>
  <si>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</si>
  <si>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</si>
  <si>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</si>
  <si>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</si>
  <si>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</si>
  <si>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</si>
  <si>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</si>
  <si>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</si>
  <si>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</si>
  <si>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</si>
  <si>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</si>
  <si>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</si>
  <si>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</si>
  <si>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</si>
  <si>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</si>
  <si>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</si>
  <si>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</si>
  <si>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</si>
  <si>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</si>
  <si>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</si>
  <si>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</si>
  <si>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</si>
  <si>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</si>
  <si>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</si>
  <si>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</si>
  <si>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</si>
  <si>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</si>
  <si>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</si>
  <si>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</si>
  <si>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</si>
  <si>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</si>
  <si>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</si>
  <si>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</si>
  <si>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</si>
  <si>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</si>
  <si>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</si>
  <si>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</si>
  <si>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</si>
  <si>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</si>
  <si>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</si>
  <si>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</si>
  <si>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</si>
  <si>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</si>
  <si>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</si>
  <si>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</si>
  <si>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</si>
  <si>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</si>
  <si>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</si>
  <si>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</si>
  <si>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</si>
  <si>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</si>
  <si>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</si>
  <si>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</si>
  <si>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</si>
  <si>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</si>
  <si>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</si>
  <si>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</si>
  <si>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</si>
  <si>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</si>
  <si>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</si>
  <si>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</si>
  <si>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</si>
  <si>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</si>
  <si>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</si>
  <si>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</si>
  <si>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</si>
  <si>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</si>
  <si>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</si>
  <si>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</si>
  <si>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</si>
  <si>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</si>
  <si>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</si>
  <si>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</si>
  <si>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</si>
  <si>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</si>
  <si>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</si>
  <si>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</si>
  <si>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</si>
  <si>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</si>
  <si>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</si>
  <si>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</si>
  <si>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</si>
  <si>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</si>
  <si>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</si>
  <si>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</si>
  <si>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</si>
  <si>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</si>
  <si>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</si>
  <si>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</si>
  <si>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</si>
  <si>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</si>
  <si>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</si>
  <si>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</si>
  <si>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</si>
  <si>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</si>
  <si>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</si>
  <si>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</si>
  <si>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</si>
  <si>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</si>
  <si>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</si>
  <si>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</si>
  <si>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</si>
  <si>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</si>
  <si>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</si>
  <si>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</si>
  <si>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</si>
  <si>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</si>
  <si>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</si>
  <si>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</si>
  <si>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</si>
  <si>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</si>
  <si>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</si>
  <si>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</si>
  <si>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</si>
  <si>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</si>
  <si>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</si>
  <si>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</si>
  <si>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</si>
  <si>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</si>
  <si>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</si>
  <si>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</si>
  <si>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</si>
  <si>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</si>
  <si>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</si>
  <si>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</si>
  <si>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</si>
  <si>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</si>
  <si>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</si>
  <si>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</si>
  <si>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</si>
  <si>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</si>
  <si>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</si>
  <si>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</si>
  <si>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</si>
  <si>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</si>
  <si>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</si>
  <si>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</si>
  <si>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</si>
  <si>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</si>
  <si>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</si>
  <si>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</si>
  <si>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</si>
  <si>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</si>
  <si>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</si>
  <si>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</si>
  <si>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</si>
  <si>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</si>
  <si>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</si>
  <si>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</si>
  <si>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</si>
  <si>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</si>
  <si>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</si>
  <si>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</si>
  <si>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</si>
  <si>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</si>
  <si>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</si>
  <si>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</si>
  <si>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</si>
  <si>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</si>
  <si>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</si>
  <si>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</si>
  <si>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</si>
  <si>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</si>
  <si>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</si>
  <si>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</si>
  <si>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</si>
  <si>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</si>
  <si>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</si>
  <si>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</si>
  <si>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</si>
  <si>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</si>
  <si>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</si>
  <si>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</si>
  <si>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</si>
  <si>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</si>
  <si>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</si>
  <si>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</si>
  <si>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</si>
  <si>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</si>
  <si>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</si>
  <si>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</si>
  <si>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</si>
  <si>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</si>
  <si>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</si>
  <si>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</si>
  <si>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</si>
  <si>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</si>
  <si>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</si>
  <si>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</si>
  <si>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</si>
  <si>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</si>
  <si>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</si>
  <si>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</si>
  <si>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</si>
  <si>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</si>
  <si>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</si>
  <si>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</si>
  <si>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</si>
  <si>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</si>
  <si>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</si>
  <si>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</si>
  <si>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</si>
  <si>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</si>
  <si>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</si>
  <si>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</si>
  <si>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</si>
  <si>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</si>
  <si>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</si>
  <si>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</si>
  <si>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</si>
  <si>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</si>
  <si>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</si>
  <si>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</si>
  <si>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</si>
  <si>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</si>
  <si>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</si>
  <si>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</si>
  <si>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</si>
  <si>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</si>
  <si>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</si>
  <si>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</si>
  <si>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</si>
  <si>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</si>
  <si>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</si>
  <si>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</si>
  <si>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</si>
  <si>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</si>
  <si>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</si>
  <si>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</si>
  <si>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</si>
  <si>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</si>
  <si>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</si>
  <si>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</si>
  <si>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</si>
  <si>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</si>
  <si>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</si>
  <si>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</si>
  <si>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</si>
  <si>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</si>
  <si>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</si>
  <si>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</si>
  <si>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</si>
  <si>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</si>
  <si>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</si>
  <si>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</si>
  <si>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</si>
  <si>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</si>
  <si>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</si>
  <si>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</si>
  <si>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</si>
  <si>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</si>
  <si>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</si>
  <si>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</si>
  <si>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</si>
  <si>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</si>
  <si>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</si>
  <si>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</si>
  <si>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</si>
  <si>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</si>
  <si>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</si>
  <si>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</si>
  <si>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</si>
  <si>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</si>
  <si>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</si>
  <si>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</si>
  <si>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</si>
  <si>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</si>
  <si>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</si>
  <si>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</si>
  <si>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</si>
  <si>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</si>
  <si>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</si>
  <si>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</si>
  <si>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</si>
  <si>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</si>
  <si>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</si>
  <si>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</si>
  <si>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</si>
  <si>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</si>
  <si>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</si>
  <si>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</si>
  <si>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</si>
  <si>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</si>
  <si>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</si>
  <si>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</si>
  <si>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</si>
  <si>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</si>
  <si>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</si>
  <si>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</si>
  <si>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</si>
  <si>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</si>
  <si>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</si>
  <si>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</si>
  <si>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</si>
  <si>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</si>
  <si>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</si>
  <si>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</si>
  <si>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</si>
  <si>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</si>
  <si>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</si>
  <si>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</si>
  <si>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</si>
  <si>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</si>
  <si>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</si>
  <si>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</si>
  <si>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</si>
  <si>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</si>
  <si>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</si>
  <si>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</si>
  <si>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</si>
  <si>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</si>
  <si>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</si>
  <si>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</si>
  <si>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</si>
  <si>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</si>
  <si>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</si>
  <si>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</si>
  <si>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</si>
  <si>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</si>
  <si>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</si>
  <si>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</si>
  <si>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</si>
  <si>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</si>
  <si>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</si>
  <si>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</si>
  <si>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</si>
  <si>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</si>
  <si>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</si>
  <si>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</si>
  <si>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</si>
  <si>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</si>
  <si>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</si>
  <si>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</si>
  <si>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</si>
  <si>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</si>
  <si>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</si>
  <si>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</si>
  <si>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</si>
  <si>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</si>
  <si>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</si>
  <si>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</si>
  <si>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</si>
  <si>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</si>
  <si>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</si>
  <si>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</si>
  <si>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</si>
  <si>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</si>
  <si>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</si>
  <si>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</si>
  <si>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</si>
  <si>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</si>
  <si>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</si>
  <si>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</si>
  <si>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</si>
  <si>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</si>
  <si>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</si>
  <si>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</si>
  <si>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</si>
  <si>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</si>
  <si>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</si>
  <si>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</si>
  <si>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</si>
  <si>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</si>
  <si>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</si>
  <si>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</si>
  <si>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</si>
  <si>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</si>
  <si>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</si>
  <si>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</si>
  <si>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</si>
  <si>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</si>
  <si>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</si>
  <si>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</si>
  <si>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</si>
  <si>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</si>
  <si>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</si>
  <si>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</si>
  <si>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</si>
  <si>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</si>
  <si>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</si>
  <si>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</si>
  <si>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</si>
  <si>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</si>
  <si>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</si>
  <si>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</si>
  <si>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</si>
  <si>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</si>
  <si>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</si>
  <si>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</si>
  <si>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</si>
  <si>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</si>
  <si>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</si>
  <si>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</si>
  <si>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</si>
  <si>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</si>
  <si>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</si>
  <si>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</si>
  <si>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</si>
  <si>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</si>
  <si>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</si>
  <si>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</si>
  <si>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</si>
  <si>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</si>
  <si>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</si>
  <si>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</si>
  <si>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</si>
  <si>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</si>
  <si>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</si>
  <si>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</si>
  <si>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</si>
  <si>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</si>
  <si>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</si>
  <si>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</si>
  <si>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</si>
  <si>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</si>
  <si>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</si>
  <si>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</si>
  <si>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</si>
  <si>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</si>
  <si>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</si>
  <si>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</si>
  <si>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</si>
  <si>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</si>
  <si>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</si>
  <si>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</si>
  <si>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</si>
  <si>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</si>
  <si>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</si>
  <si>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</si>
  <si>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</si>
  <si>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</si>
  <si>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</si>
  <si>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</si>
  <si>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</si>
  <si>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</si>
  <si>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</si>
  <si>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</si>
  <si>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</si>
  <si>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</si>
  <si>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</si>
  <si>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</si>
  <si>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</si>
  <si>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</si>
  <si>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</si>
  <si>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</si>
  <si>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</si>
  <si>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</si>
  <si>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</si>
  <si>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</si>
  <si>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</si>
  <si>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</si>
  <si>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</si>
  <si>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</si>
  <si>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</si>
  <si>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</si>
  <si>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</si>
  <si>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</si>
  <si>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</si>
  <si>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</si>
  <si>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</si>
  <si>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</si>
  <si>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</si>
  <si>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</si>
  <si>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</si>
  <si>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</si>
  <si>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</si>
  <si>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</si>
  <si>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</si>
  <si>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</si>
  <si>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</si>
  <si>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</si>
  <si>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</si>
  <si>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</si>
  <si>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</si>
  <si>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</si>
  <si>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</si>
  <si>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</si>
  <si>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</si>
  <si>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</si>
  <si>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</si>
  <si>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</si>
  <si>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</si>
  <si>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</si>
  <si>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</si>
  <si>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</si>
  <si>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</si>
  <si>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</si>
  <si>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</si>
  <si>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</si>
  <si>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</si>
  <si>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</si>
  <si>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</si>
  <si>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</si>
  <si>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</si>
  <si>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</si>
  <si>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</si>
  <si>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</si>
  <si>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</si>
  <si>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</si>
  <si>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</si>
  <si>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</si>
  <si>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</si>
  <si>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</si>
  <si>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</si>
  <si>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</si>
  <si>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</si>
  <si>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</si>
  <si>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</si>
  <si>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</si>
  <si>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</si>
  <si>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</si>
  <si>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</si>
  <si>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</si>
  <si>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</si>
  <si>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</si>
  <si>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</si>
  <si>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</si>
  <si>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</si>
  <si>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</si>
  <si>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</si>
  <si>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</si>
  <si>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</si>
  <si>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</si>
  <si>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</si>
  <si>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</si>
  <si>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</si>
  <si>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</si>
  <si>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</si>
  <si>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</si>
  <si>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</si>
  <si>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</si>
  <si>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</si>
  <si>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</si>
  <si>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</si>
  <si>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</si>
  <si>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</si>
  <si>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</si>
  <si>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</si>
  <si>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</si>
  <si>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</si>
  <si>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</si>
  <si>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</si>
  <si>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</si>
  <si>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</si>
  <si>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</si>
  <si>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</si>
  <si>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</si>
  <si>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</si>
  <si>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</si>
  <si>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</si>
  <si>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</si>
  <si>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</si>
  <si>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</si>
  <si>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</si>
  <si>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</si>
  <si>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</si>
  <si>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</si>
  <si>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</si>
  <si>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</si>
  <si>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</si>
  <si>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</si>
  <si>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</si>
  <si>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</si>
  <si>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</si>
  <si>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</si>
  <si>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</si>
  <si>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</si>
  <si>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</si>
  <si>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</si>
  <si>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</si>
  <si>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</si>
  <si>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</si>
  <si>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</si>
  <si>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</si>
  <si>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</si>
  <si>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</si>
  <si>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</si>
  <si>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</si>
  <si>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</si>
  <si>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</si>
  <si>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</si>
  <si>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</si>
  <si>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</si>
  <si>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</si>
  <si>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</si>
  <si>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</si>
  <si>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</si>
  <si>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</si>
  <si>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</si>
  <si>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</si>
  <si>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</si>
  <si>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</si>
  <si>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</si>
  <si>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</si>
  <si>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</si>
  <si>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</si>
  <si>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</si>
  <si>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</si>
  <si>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</si>
  <si>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</si>
  <si>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</si>
  <si>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</si>
  <si>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</si>
  <si>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</si>
  <si>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</si>
  <si>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</si>
  <si>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</si>
  <si>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</si>
  <si>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</si>
  <si>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</si>
  <si>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</si>
  <si>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</si>
  <si>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</si>
  <si>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</si>
  <si>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</si>
  <si>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</si>
  <si>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</si>
  <si>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</si>
  <si>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</si>
  <si>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</si>
  <si>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</si>
  <si>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</si>
  <si>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</si>
  <si>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</si>
  <si>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</si>
  <si>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</si>
  <si>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</si>
  <si>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</si>
  <si>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</si>
  <si>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</si>
  <si>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</si>
  <si>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</si>
  <si>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</si>
  <si>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</si>
  <si>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</si>
  <si>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</si>
  <si>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</si>
  <si>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</si>
  <si>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</si>
  <si>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</si>
  <si>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</si>
  <si>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</si>
  <si>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</si>
  <si>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</si>
  <si>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</si>
  <si>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</si>
  <si>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</si>
  <si>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</si>
  <si>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</si>
  <si>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</si>
  <si>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</si>
  <si>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</si>
  <si>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</si>
  <si>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</si>
  <si>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</si>
  <si>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</si>
  <si>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</si>
  <si>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</si>
  <si>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</si>
  <si>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</si>
  <si>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</si>
  <si>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</si>
  <si>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</si>
  <si>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</si>
  <si>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</si>
  <si>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</si>
  <si>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</si>
  <si>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</si>
  <si>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</si>
  <si>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</si>
  <si>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</si>
  <si>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</si>
  <si>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</si>
  <si>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</si>
  <si>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</si>
  <si>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</si>
  <si>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</si>
  <si>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</si>
  <si>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</si>
  <si>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</si>
  <si>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</si>
  <si>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</si>
  <si>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</si>
  <si>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</si>
  <si>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</si>
  <si>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</si>
  <si>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</si>
  <si>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</si>
  <si>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</si>
  <si>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</si>
  <si>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</si>
  <si>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</si>
  <si>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</si>
  <si>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</si>
  <si>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</si>
  <si>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</si>
  <si>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</si>
  <si>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</si>
  <si>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</si>
  <si>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</si>
  <si>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</si>
  <si>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</si>
  <si>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</si>
  <si>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</si>
  <si>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</si>
  <si>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</si>
  <si>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</si>
  <si>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</si>
  <si>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</si>
  <si>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</si>
  <si>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</si>
  <si>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</si>
  <si>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</si>
  <si>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</si>
  <si>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</si>
  <si>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</si>
  <si>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</si>
  <si>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</si>
  <si>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</si>
  <si>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</si>
  <si>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</si>
  <si>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</si>
  <si>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</si>
  <si>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</si>
  <si>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</si>
  <si>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</si>
  <si>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</si>
  <si>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</si>
  <si>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</si>
  <si>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</si>
  <si>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</si>
  <si>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</si>
  <si>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</si>
  <si>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</si>
  <si>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</si>
  <si>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</si>
  <si>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</si>
  <si>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</si>
  <si>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</si>
  <si>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</si>
  <si>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</si>
  <si>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</si>
  <si>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</si>
  <si>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</si>
  <si>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</si>
  <si>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</si>
  <si>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</si>
  <si>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</si>
  <si>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</si>
  <si>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</si>
  <si>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</si>
  <si>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</si>
  <si>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</si>
  <si>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</si>
  <si>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</si>
  <si>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</si>
  <si>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</si>
  <si>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</si>
  <si>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</si>
  <si>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</si>
  <si>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</si>
  <si>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</si>
  <si>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</si>
  <si>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</si>
  <si>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</si>
  <si>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</si>
  <si>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</si>
  <si>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</si>
  <si>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</si>
  <si>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</si>
  <si>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</si>
  <si>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</si>
  <si>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</si>
  <si>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</si>
  <si>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</si>
  <si>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</si>
  <si>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</si>
  <si>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</si>
  <si>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</si>
  <si>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</si>
  <si>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</si>
  <si>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</si>
  <si>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</si>
  <si>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</si>
  <si>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</si>
  <si>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</si>
  <si>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</si>
  <si>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</si>
  <si>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</si>
  <si>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</si>
  <si>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</si>
  <si>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</si>
  <si>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</si>
  <si>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</si>
  <si>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</si>
  <si>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</si>
  <si>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</si>
  <si>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</si>
  <si>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</si>
  <si>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</si>
  <si>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</si>
  <si>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</si>
  <si>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</si>
  <si>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</si>
  <si>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</si>
  <si>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</si>
  <si>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</si>
  <si>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</si>
  <si>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</si>
  <si>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</si>
  <si>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</si>
  <si>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</si>
  <si>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</si>
  <si>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</si>
  <si>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</si>
  <si>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</si>
  <si>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</si>
  <si>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</si>
  <si>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</si>
  <si>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</si>
  <si>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</si>
  <si>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</si>
  <si>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</si>
  <si>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</si>
  <si>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</si>
  <si>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</si>
  <si>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</si>
  <si>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</si>
  <si>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</si>
  <si>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</si>
  <si>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</si>
  <si>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</si>
  <si>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</si>
  <si>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</si>
  <si>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</si>
  <si>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</si>
  <si>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</si>
  <si>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</si>
  <si>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</si>
  <si>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</si>
  <si>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</si>
  <si>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</si>
  <si>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</si>
  <si>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</si>
  <si>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</si>
  <si>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</si>
  <si>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</si>
  <si>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</si>
  <si>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</si>
  <si>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</si>
  <si>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</si>
  <si>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</si>
  <si>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</si>
  <si>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</si>
  <si>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</si>
  <si>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</si>
  <si>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</si>
  <si>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</si>
  <si>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</si>
  <si>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</si>
  <si>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</si>
  <si>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</si>
  <si>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</si>
  <si>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</si>
  <si>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</si>
  <si>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</si>
  <si>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</si>
  <si>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</si>
  <si>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</si>
  <si>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</si>
  <si>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</si>
  <si>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</si>
  <si>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</si>
  <si>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</si>
  <si>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</si>
  <si>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</si>
  <si>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</si>
  <si>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</si>
  <si>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</si>
  <si>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</si>
  <si>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</si>
  <si>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</si>
  <si>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</si>
  <si>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</si>
  <si>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</si>
  <si>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</si>
  <si>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</si>
  <si>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</si>
  <si>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</si>
  <si>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</si>
  <si>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</si>
  <si>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</si>
  <si>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</si>
  <si>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</si>
  <si>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</si>
  <si>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</si>
  <si>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</si>
  <si>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</si>
  <si>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</si>
  <si>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</si>
  <si>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</si>
  <si>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</si>
  <si>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</si>
  <si>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</si>
  <si>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</si>
  <si>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</si>
  <si>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</si>
  <si>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</si>
  <si>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</si>
  <si>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</si>
  <si>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</si>
  <si>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</si>
  <si>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</si>
  <si>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</si>
  <si>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</si>
  <si>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</si>
  <si>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</si>
  <si>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</si>
  <si>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</si>
  <si>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</si>
  <si>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</si>
  <si>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</si>
  <si>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</si>
  <si>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</si>
  <si>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</si>
  <si>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</si>
  <si>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</si>
  <si>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</si>
  <si>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</si>
  <si>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</si>
  <si>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</si>
  <si>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</si>
  <si>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</si>
  <si>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</si>
  <si>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</si>
  <si>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</si>
  <si>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</si>
  <si>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</si>
  <si>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</si>
  <si>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</si>
  <si>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</si>
  <si>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</si>
  <si>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</si>
  <si>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</si>
  <si>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</si>
  <si>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</si>
  <si>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</si>
  <si>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</si>
  <si>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</si>
  <si>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</si>
  <si>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</si>
  <si>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</si>
  <si>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</si>
  <si>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</si>
  <si>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</si>
  <si>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</si>
  <si>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</si>
  <si>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</si>
  <si>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</si>
  <si>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</si>
  <si>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</si>
  <si>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</si>
  <si>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</si>
  <si>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</si>
  <si>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</si>
  <si>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</si>
  <si>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</si>
  <si>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</si>
  <si>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</si>
  <si>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</si>
  <si>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</si>
  <si>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</si>
  <si>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</si>
  <si>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</si>
  <si>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</si>
  <si>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</si>
  <si>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</si>
  <si>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</si>
  <si>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</si>
  <si>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</si>
  <si>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</si>
  <si>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</si>
  <si>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</si>
  <si>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</si>
  <si>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</si>
  <si>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</si>
  <si>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</si>
  <si>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</si>
  <si>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</si>
  <si>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</si>
  <si>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</si>
  <si>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</si>
  <si>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</si>
  <si>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</si>
  <si>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</si>
  <si>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</si>
  <si>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</si>
  <si>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</si>
  <si>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</si>
  <si>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</si>
  <si>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</si>
  <si>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</si>
  <si>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</si>
  <si>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</si>
  <si>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</si>
  <si>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</si>
  <si>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</si>
  <si>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</si>
  <si>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</si>
  <si>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</si>
  <si>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</si>
  <si>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</si>
  <si>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</si>
  <si>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</si>
  <si>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</si>
  <si>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</si>
  <si>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</si>
  <si>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</si>
  <si>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</si>
  <si>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</si>
  <si>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</si>
  <si>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</si>
  <si>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</si>
  <si>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</si>
  <si>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</si>
  <si>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</si>
  <si>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</si>
  <si>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</si>
  <si>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</si>
  <si>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</si>
  <si>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</si>
  <si>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</si>
  <si>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</si>
  <si>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</si>
  <si>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</si>
  <si>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</si>
  <si>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</si>
  <si>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</si>
  <si>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</si>
  <si>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</si>
  <si>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</si>
  <si>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</si>
  <si>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</si>
  <si>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</si>
  <si>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</si>
  <si>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</si>
  <si>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</si>
  <si>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</si>
  <si>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</si>
  <si>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</si>
  <si>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</si>
  <si>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</si>
  <si>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</si>
  <si>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</si>
  <si>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</si>
  <si>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</si>
  <si>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</si>
  <si>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</si>
  <si>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</si>
  <si>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</si>
  <si>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</si>
  <si>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</si>
  <si>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</si>
  <si>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</si>
  <si>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</si>
  <si>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</si>
  <si>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</si>
  <si>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</si>
  <si>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</si>
  <si>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</si>
  <si>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</si>
  <si>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</si>
  <si>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</si>
  <si>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</si>
  <si>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</si>
  <si>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</si>
  <si>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</si>
  <si>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</si>
  <si>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</si>
  <si>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</si>
  <si>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</si>
  <si>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</si>
  <si>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</si>
  <si>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</si>
  <si>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</si>
  <si>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</si>
  <si>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</si>
  <si>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</si>
  <si>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</si>
  <si>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</si>
  <si>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</si>
  <si>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</si>
  <si>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</si>
  <si>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</si>
  <si>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</si>
  <si>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</si>
  <si>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</si>
  <si>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</si>
  <si>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</si>
  <si>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</si>
  <si>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</si>
  <si>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</si>
  <si>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</si>
  <si>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</si>
  <si>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</si>
  <si>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</si>
  <si>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</si>
  <si>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</si>
  <si>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</si>
  <si>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</si>
  <si>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</si>
  <si>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</si>
  <si>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</si>
  <si>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</si>
  <si>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</si>
  <si>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</si>
  <si>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</si>
  <si>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</si>
  <si>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</si>
  <si>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</si>
  <si>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</si>
  <si>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</si>
  <si>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</si>
  <si>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</si>
  <si>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</si>
  <si>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</si>
  <si>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</si>
  <si>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</si>
  <si>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</si>
  <si>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</si>
  <si>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</si>
  <si>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</si>
  <si>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</si>
  <si>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</si>
  <si>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</si>
  <si>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</si>
  <si>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</si>
  <si>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</si>
  <si>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</si>
  <si>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</si>
  <si>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</si>
  <si>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</si>
  <si>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</si>
  <si>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</si>
  <si>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</si>
  <si>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</si>
  <si>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</si>
  <si>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</si>
  <si>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</si>
  <si>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</si>
  <si>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</si>
  <si>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</si>
  <si>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</si>
  <si>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</si>
  <si>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</si>
  <si>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</si>
  <si>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</si>
  <si>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</si>
  <si>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</si>
  <si>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</si>
  <si>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</si>
  <si>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</si>
  <si>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</si>
  <si>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</si>
  <si>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</si>
  <si>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</si>
  <si>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</si>
  <si>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</si>
  <si>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</si>
  <si>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</si>
  <si>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</si>
  <si>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</si>
  <si>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</si>
  <si>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</si>
  <si>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</si>
  <si>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</si>
  <si>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</si>
  <si>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</si>
  <si>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</si>
  <si>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</si>
  <si>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</si>
  <si>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</si>
  <si>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</si>
  <si>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</si>
  <si>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</si>
  <si>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</si>
  <si>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</si>
  <si>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</si>
  <si>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</si>
  <si>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</si>
  <si>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</si>
  <si>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</si>
  <si>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</si>
  <si>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</si>
  <si>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</si>
  <si>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</si>
  <si>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</si>
  <si>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</si>
  <si>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</si>
  <si>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</si>
  <si>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</si>
  <si>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</si>
  <si>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</si>
  <si>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</si>
  <si>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</si>
  <si>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</si>
  <si>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</si>
  <si>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</si>
  <si>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</si>
  <si>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</si>
  <si>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</si>
  <si>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</si>
  <si>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</si>
  <si>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</si>
  <si>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</si>
  <si>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</si>
  <si>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</si>
  <si>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</si>
  <si>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</si>
  <si>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</si>
  <si>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</si>
  <si>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</si>
  <si>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</si>
  <si>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</si>
  <si>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</si>
  <si>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</si>
  <si>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</si>
  <si>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</si>
  <si>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</si>
  <si>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</si>
  <si>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</si>
  <si>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</si>
  <si>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</si>
  <si>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</si>
  <si>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</si>
  <si>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</si>
  <si>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</si>
  <si>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</si>
  <si>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</si>
  <si>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</si>
  <si>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</si>
  <si>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</si>
  <si>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</si>
  <si>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</si>
  <si>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</si>
  <si>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</si>
  <si>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</si>
  <si>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</si>
  <si>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</si>
  <si>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</si>
  <si>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</si>
  <si>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</si>
  <si>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</si>
  <si>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</si>
  <si>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</si>
  <si>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</si>
  <si>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</si>
  <si>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</si>
  <si>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</si>
  <si>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</si>
  <si>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</si>
  <si>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</si>
  <si>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</si>
  <si>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</si>
  <si>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</si>
  <si>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</si>
  <si>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</si>
  <si>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</si>
  <si>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</si>
  <si>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</si>
  <si>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</si>
  <si>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</si>
  <si>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</si>
  <si>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</si>
  <si>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</si>
  <si>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</si>
  <si>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</si>
  <si>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</si>
  <si>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</si>
  <si>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</si>
  <si>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</si>
  <si>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</si>
  <si>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</si>
  <si>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</si>
  <si>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</si>
  <si>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</si>
  <si>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</si>
  <si>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</si>
  <si>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</si>
  <si>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</si>
  <si>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</si>
  <si>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</si>
  <si>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</si>
  <si>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</si>
  <si>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</si>
  <si>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</si>
  <si>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</si>
  <si>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</si>
  <si>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</si>
  <si>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</si>
  <si>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</si>
  <si>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</si>
  <si>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</si>
  <si>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</si>
  <si>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</si>
  <si>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</si>
  <si>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</si>
  <si>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</si>
  <si>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</si>
  <si>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</si>
  <si>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</si>
  <si>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</si>
  <si>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</si>
  <si>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</si>
  <si>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</si>
  <si>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</si>
  <si>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</si>
  <si>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</si>
  <si>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</si>
  <si>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</si>
  <si>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</si>
  <si>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</si>
  <si>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</si>
  <si>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</si>
  <si>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</si>
  <si>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</si>
  <si>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</si>
  <si>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</si>
  <si>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</si>
  <si>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</si>
  <si>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</si>
  <si>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</si>
  <si>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</si>
  <si>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</si>
  <si>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</si>
  <si>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</si>
  <si>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</si>
  <si>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</si>
  <si>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</si>
  <si>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</si>
  <si>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</si>
  <si>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</si>
  <si>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</si>
  <si>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</si>
  <si>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</si>
  <si>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</si>
  <si>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</si>
  <si>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</si>
  <si>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</si>
  <si>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</si>
  <si>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</si>
  <si>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</si>
  <si>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</si>
  <si>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</si>
  <si>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</si>
  <si>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</si>
  <si>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</si>
  <si>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</si>
  <si>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</si>
  <si>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</si>
  <si>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</si>
  <si>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</si>
  <si>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</si>
  <si>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</si>
  <si>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</si>
  <si>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</si>
  <si>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</si>
  <si>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</si>
  <si>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</si>
  <si>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</si>
  <si>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</si>
  <si>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</si>
  <si>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</si>
  <si>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</si>
  <si>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</si>
  <si>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</si>
  <si>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</si>
  <si>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</si>
  <si>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</si>
  <si>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</si>
  <si>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</si>
  <si>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</si>
  <si>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</si>
  <si>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</si>
  <si>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</si>
  <si>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</si>
  <si>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</si>
  <si>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</si>
  <si>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</si>
  <si>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</si>
  <si>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</si>
  <si>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</si>
  <si>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</si>
  <si>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</si>
  <si>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</si>
  <si>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</si>
  <si>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</si>
  <si>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</si>
  <si>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</si>
  <si>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</si>
  <si>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</si>
  <si>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</si>
  <si>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</si>
  <si>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</si>
  <si>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</si>
  <si>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</si>
  <si>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</si>
  <si>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</si>
  <si>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</si>
  <si>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</si>
  <si>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</si>
  <si>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</si>
  <si>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</si>
  <si>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</si>
  <si>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</si>
  <si>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</si>
  <si>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</si>
  <si>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</si>
  <si>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</si>
  <si>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</si>
  <si>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</si>
  <si>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</si>
  <si>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</si>
  <si>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</si>
  <si>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</si>
  <si>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</si>
  <si>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</si>
  <si>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</si>
  <si>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</si>
  <si>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</si>
  <si>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</si>
  <si>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</si>
  <si>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</si>
  <si>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</si>
  <si>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</si>
  <si>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</si>
  <si>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</si>
  <si>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</si>
  <si>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</si>
  <si>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</si>
  <si>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</si>
  <si>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</si>
  <si>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</si>
  <si>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</si>
  <si>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</si>
  <si>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</si>
  <si>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</si>
  <si>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</si>
  <si>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</si>
  <si>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</si>
  <si>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</si>
  <si>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</si>
  <si>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</si>
  <si>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</si>
  <si>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</si>
  <si>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</si>
  <si>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</si>
  <si>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</si>
  <si>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</si>
  <si>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</si>
  <si>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</si>
  <si>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</si>
  <si>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</si>
  <si>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</si>
  <si>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</si>
  <si>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</si>
  <si>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</si>
  <si>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</si>
  <si>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</si>
  <si>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</si>
  <si>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</si>
  <si>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</si>
  <si>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</si>
  <si>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</si>
  <si>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</si>
  <si>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</si>
  <si>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</si>
  <si>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</si>
  <si>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</si>
  <si>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</si>
  <si>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</si>
  <si>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</si>
  <si>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</si>
  <si>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</si>
  <si>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</si>
  <si>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</si>
  <si>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</si>
  <si>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</si>
  <si>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</si>
  <si>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</si>
  <si>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</si>
  <si>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</si>
  <si>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</si>
  <si>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</si>
  <si>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</si>
  <si>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</si>
  <si>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</si>
  <si>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</si>
  <si>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</si>
  <si>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</si>
  <si>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</si>
  <si>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</si>
  <si>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</si>
  <si>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</si>
  <si>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</si>
  <si>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</si>
  <si>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</si>
  <si>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</si>
  <si>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</si>
  <si>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</si>
  <si>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</si>
  <si>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</si>
  <si>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</si>
  <si>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</si>
  <si>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</si>
  <si>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</si>
  <si>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</si>
  <si>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</si>
  <si>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</si>
  <si>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</si>
  <si>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</si>
  <si>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</si>
  <si>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</si>
  <si>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</si>
  <si>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</si>
  <si>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</si>
  <si>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</si>
  <si>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</si>
  <si>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</si>
  <si>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</si>
  <si>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</si>
  <si>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</si>
  <si>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</si>
  <si>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</si>
  <si>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</si>
  <si>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</si>
  <si>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</si>
  <si>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</si>
  <si>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</si>
  <si>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</si>
  <si>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</si>
  <si>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</si>
  <si>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</si>
  <si>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</si>
  <si>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</si>
  <si>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</si>
  <si>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</si>
  <si>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</si>
  <si>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</si>
  <si>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</si>
  <si>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</si>
  <si>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</si>
  <si>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</si>
  <si>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</si>
  <si>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</si>
  <si>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</si>
  <si>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</si>
  <si>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</si>
  <si>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</si>
  <si>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</si>
  <si>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</si>
  <si>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</si>
  <si>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</si>
  <si>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</si>
  <si>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</si>
  <si>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</si>
  <si>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</si>
  <si>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</si>
  <si>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</si>
  <si>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</si>
  <si>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</si>
  <si>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</si>
  <si>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</si>
  <si>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</si>
  <si>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</si>
  <si>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</si>
  <si>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</si>
  <si>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</si>
  <si>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</si>
  <si>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</si>
  <si>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</si>
  <si>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</si>
  <si>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</si>
  <si>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</si>
  <si>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</si>
  <si>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</si>
  <si>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</si>
  <si>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</si>
  <si>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</si>
  <si>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</si>
  <si>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</si>
  <si>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</si>
  <si>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</si>
  <si>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</si>
  <si>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</si>
  <si>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</si>
  <si>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</si>
  <si>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</si>
  <si>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</si>
  <si>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</si>
  <si>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</si>
  <si>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</si>
  <si>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</si>
  <si>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</si>
  <si>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</si>
  <si>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</si>
  <si>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</si>
  <si>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</si>
  <si>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</si>
  <si>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</si>
  <si>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</si>
  <si>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</si>
  <si>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</si>
  <si>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</si>
  <si>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</si>
  <si>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</si>
  <si>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</si>
  <si>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</si>
  <si>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</si>
  <si>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</si>
  <si>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</si>
  <si>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</si>
  <si>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</si>
  <si>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</si>
  <si>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</si>
  <si>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</si>
  <si>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</si>
  <si>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</si>
  <si>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</si>
  <si>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</si>
  <si>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</si>
  <si>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</si>
  <si>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</si>
  <si>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</si>
  <si>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</si>
  <si>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</si>
  <si>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</si>
  <si>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</si>
  <si>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</si>
  <si>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</si>
  <si>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</si>
  <si>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</si>
  <si>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</si>
  <si>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</si>
  <si>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</si>
  <si>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</si>
  <si>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</si>
  <si>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</si>
  <si>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</si>
  <si>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</si>
  <si>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</si>
  <si>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</si>
  <si>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</si>
  <si>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</si>
  <si>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</si>
  <si>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</si>
  <si>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</si>
  <si>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</si>
  <si>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</si>
  <si>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</si>
  <si>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</si>
  <si>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</si>
  <si>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</si>
  <si>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</si>
  <si>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</si>
  <si>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</si>
  <si>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</si>
  <si>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</si>
  <si>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</si>
  <si>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</si>
  <si>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</si>
  <si>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</si>
  <si>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</si>
  <si>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</si>
  <si>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</si>
  <si>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</si>
  <si>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</si>
  <si>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</si>
  <si>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</si>
  <si>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</si>
  <si>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</si>
  <si>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</si>
  <si>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</si>
  <si>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</si>
  <si>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</si>
  <si>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</si>
  <si>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</si>
  <si>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</si>
  <si>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</si>
  <si>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</si>
  <si>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</si>
  <si>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</si>
  <si>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</si>
  <si>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</si>
  <si>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</si>
  <si>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</si>
  <si>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</si>
  <si>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</si>
  <si>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</si>
  <si>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</si>
  <si>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</si>
  <si>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</si>
  <si>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</si>
  <si>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</si>
  <si>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</si>
  <si>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</si>
  <si>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</si>
  <si>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</si>
  <si>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</si>
  <si>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</si>
  <si>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</si>
  <si>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</si>
  <si>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</si>
  <si>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</si>
  <si>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</si>
  <si>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</si>
  <si>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</si>
  <si>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</si>
  <si>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</si>
  <si>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</si>
  <si>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</si>
  <si>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</si>
  <si>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</si>
  <si>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</si>
  <si>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</si>
  <si>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</si>
  <si>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</si>
  <si>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</si>
  <si>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</si>
  <si>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</si>
  <si>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</si>
  <si>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</si>
  <si>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</si>
  <si>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</si>
  <si>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</si>
  <si>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</si>
  <si>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</si>
  <si>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</si>
  <si>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</si>
  <si>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</si>
  <si>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</si>
  <si>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</si>
  <si>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</si>
  <si>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</si>
  <si>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</si>
  <si>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</si>
  <si>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</si>
  <si>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</si>
  <si>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</si>
  <si>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</si>
  <si>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</si>
  <si>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</si>
  <si>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</si>
  <si>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</si>
  <si>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</si>
  <si>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</si>
  <si>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</si>
  <si>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</si>
  <si>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</si>
  <si>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</si>
  <si>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</si>
  <si>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</si>
  <si>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</si>
  <si>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</si>
  <si>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</si>
  <si>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</si>
  <si>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</si>
  <si>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</si>
  <si>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</si>
  <si>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</si>
  <si>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</si>
  <si>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</si>
  <si>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</si>
  <si>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</si>
  <si>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</si>
  <si>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</si>
  <si>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</si>
  <si>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</si>
  <si>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</si>
  <si>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</si>
  <si>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</si>
  <si>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</si>
  <si>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</si>
  <si>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</si>
  <si>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</si>
  <si>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</si>
  <si>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</si>
  <si>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</si>
  <si>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</si>
  <si>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</si>
  <si>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</si>
  <si>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</si>
  <si>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</si>
  <si>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</si>
  <si>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</si>
  <si>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</si>
  <si>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</si>
  <si>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</si>
  <si>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</si>
  <si>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</si>
  <si>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</si>
  <si>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</si>
  <si>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</si>
  <si>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</si>
  <si>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</si>
  <si>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</si>
  <si>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</si>
  <si>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</si>
  <si>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</si>
  <si>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</si>
  <si>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</si>
  <si>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</si>
  <si>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</si>
  <si>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</si>
  <si>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</si>
  <si>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</si>
  <si>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</si>
  <si>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</si>
  <si>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</si>
  <si>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</si>
  <si>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</si>
  <si>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</si>
  <si>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</si>
  <si>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</si>
  <si>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</si>
  <si>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</si>
  <si>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</si>
  <si>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</si>
  <si>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</si>
  <si>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</si>
  <si>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</si>
  <si>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</si>
  <si>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</si>
  <si>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</si>
  <si>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</si>
  <si>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</si>
  <si>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</si>
  <si>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</si>
  <si>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</si>
  <si>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</si>
  <si>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</si>
  <si>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</si>
  <si>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</si>
  <si>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</si>
  <si>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</si>
  <si>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</si>
  <si>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</si>
  <si>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</si>
  <si>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</si>
  <si>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</si>
  <si>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</si>
  <si>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</si>
  <si>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</si>
  <si>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</si>
  <si>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</si>
  <si>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</si>
  <si>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</si>
  <si>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</si>
  <si>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</si>
  <si>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</si>
  <si>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</si>
  <si>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</si>
  <si>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</si>
  <si>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</si>
  <si>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</si>
  <si>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</si>
  <si>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</si>
  <si>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</si>
  <si>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</si>
  <si>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</si>
  <si>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</si>
  <si>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</si>
  <si>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</si>
  <si>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</si>
  <si>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</si>
  <si>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</si>
  <si>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</si>
  <si>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</si>
  <si>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</si>
  <si>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</si>
  <si>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</si>
  <si>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</si>
  <si>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</si>
  <si>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</si>
  <si>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</si>
  <si>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</si>
  <si>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</si>
  <si>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</si>
  <si>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</si>
  <si>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</si>
  <si>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</si>
  <si>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</si>
  <si>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</si>
  <si>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</si>
  <si>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</si>
  <si>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</si>
  <si>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</si>
  <si>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</si>
  <si>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</si>
  <si>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</si>
  <si>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</si>
  <si>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</si>
  <si>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</si>
  <si>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</si>
  <si>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</si>
  <si>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</si>
  <si>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</si>
  <si>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</si>
  <si>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</si>
  <si>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</si>
  <si>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</si>
  <si>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</si>
  <si>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</si>
  <si>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</si>
  <si>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</si>
  <si>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</si>
  <si>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</si>
  <si>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</si>
  <si>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</si>
  <si>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</si>
  <si>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</si>
  <si>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</si>
  <si>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</si>
  <si>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</si>
  <si>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</si>
  <si>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</si>
  <si>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</si>
  <si>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</si>
  <si>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</si>
  <si>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</si>
  <si>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</si>
  <si>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</si>
  <si>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</si>
  <si>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</si>
  <si>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</si>
  <si>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</si>
  <si>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</si>
  <si>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</si>
  <si>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</si>
  <si>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</si>
  <si>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</si>
  <si>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</si>
  <si>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</si>
  <si>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</si>
  <si>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</si>
  <si>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</si>
  <si>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</si>
  <si>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</si>
  <si>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</si>
  <si>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</si>
  <si>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</si>
  <si>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</si>
  <si>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</si>
  <si>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</si>
  <si>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</si>
  <si>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</si>
  <si>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</si>
  <si>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</si>
  <si>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</si>
  <si>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</si>
  <si>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</si>
  <si>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</si>
  <si>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</si>
  <si>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</si>
  <si>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</si>
  <si>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</si>
  <si>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</si>
  <si>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</si>
  <si>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</si>
  <si>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</si>
  <si>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</si>
  <si>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</si>
  <si>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</si>
  <si>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</si>
  <si>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</si>
  <si>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</si>
  <si>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</si>
  <si>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</si>
  <si>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</si>
  <si>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</si>
  <si>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</si>
  <si>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</si>
  <si>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</si>
  <si>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</si>
  <si>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</si>
  <si>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</si>
  <si>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</si>
  <si>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</si>
  <si>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</si>
  <si>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</si>
  <si>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</si>
  <si>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</si>
  <si>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</si>
  <si>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</si>
  <si>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</si>
  <si>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</si>
  <si>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</si>
  <si>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</si>
  <si>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</si>
  <si>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</si>
  <si>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</si>
  <si>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</si>
  <si>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</si>
  <si>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</si>
  <si>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</si>
  <si>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</si>
  <si>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</si>
  <si>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</si>
  <si>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</si>
  <si>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</si>
  <si>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</si>
  <si>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</si>
  <si>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</si>
  <si>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</si>
  <si>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</si>
  <si>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</si>
  <si>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</si>
  <si>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</si>
  <si>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</si>
  <si>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</si>
  <si>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</si>
  <si>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</si>
  <si>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</si>
  <si>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</si>
  <si>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</si>
  <si>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</si>
  <si>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</si>
  <si>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</si>
  <si>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</si>
  <si>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</si>
  <si>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</si>
  <si>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</si>
  <si>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</si>
  <si>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</si>
  <si>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</si>
  <si>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</si>
  <si>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</si>
  <si>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</si>
  <si>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</si>
  <si>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</si>
  <si>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</si>
  <si>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</si>
  <si>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</si>
  <si>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</si>
  <si>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</si>
  <si>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</si>
  <si>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</si>
  <si>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</si>
  <si>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</si>
  <si>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</si>
  <si>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</si>
  <si>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</si>
  <si>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</si>
  <si>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</si>
  <si>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</si>
  <si>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</si>
  <si>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</si>
  <si>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</si>
  <si>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</si>
  <si>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</si>
  <si>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</si>
  <si>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</si>
  <si>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</si>
  <si>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</si>
  <si>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</si>
  <si>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</si>
  <si>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</si>
  <si>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</si>
  <si>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</si>
  <si>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</si>
  <si>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</si>
  <si>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</si>
  <si>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</si>
  <si>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</si>
  <si>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</si>
  <si>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</si>
  <si>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</si>
  <si>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</si>
  <si>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</si>
  <si>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</si>
  <si>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</si>
  <si>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</si>
  <si>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</si>
  <si>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</si>
  <si>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</si>
  <si>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</si>
  <si>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</si>
  <si>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</si>
  <si>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</si>
  <si>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</si>
  <si>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</si>
  <si>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</si>
  <si>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</si>
  <si>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</si>
  <si>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</si>
  <si>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</si>
  <si>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</si>
  <si>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</si>
  <si>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</si>
  <si>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</si>
  <si>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</si>
  <si>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</si>
  <si>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</si>
  <si>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</si>
  <si>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</si>
  <si>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</si>
  <si>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</si>
  <si>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</si>
  <si>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</si>
  <si>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</si>
  <si>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</si>
  <si>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</si>
  <si>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</si>
  <si>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</si>
  <si>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</si>
  <si>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</si>
  <si>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</si>
  <si>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</si>
  <si>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</si>
  <si>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</si>
  <si>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</si>
  <si>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</si>
  <si>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</si>
  <si>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</si>
  <si>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</si>
  <si>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</si>
  <si>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</si>
  <si>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</si>
  <si>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</si>
  <si>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</si>
  <si>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</si>
  <si>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</si>
  <si>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</si>
  <si>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</si>
  <si>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</si>
  <si>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</si>
  <si>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</si>
  <si>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</si>
  <si>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</si>
  <si>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</si>
  <si>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</si>
  <si>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</si>
  <si>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</si>
  <si>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</si>
  <si>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</si>
  <si>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</si>
  <si>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</si>
  <si>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</si>
  <si>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</si>
  <si>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</si>
  <si>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</si>
  <si>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</si>
  <si>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</si>
  <si>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</si>
  <si>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</si>
  <si>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</si>
  <si>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</si>
  <si>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</si>
  <si>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</si>
  <si>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</si>
  <si>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</si>
  <si>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</si>
  <si>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</si>
  <si>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</si>
  <si>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</si>
  <si>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</si>
  <si>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</si>
  <si>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</si>
  <si>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</si>
  <si>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</si>
  <si>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</si>
  <si>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</si>
  <si>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</si>
  <si>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</si>
  <si>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</si>
  <si>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</si>
  <si>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</si>
  <si>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</si>
  <si>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</si>
  <si>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</si>
  <si>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</si>
  <si>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</si>
  <si>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</si>
  <si>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</si>
  <si>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</si>
  <si>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</si>
  <si>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</si>
  <si>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</si>
  <si>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</si>
  <si>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</si>
  <si>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</si>
  <si>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</si>
  <si>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</si>
  <si>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</si>
  <si>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</si>
  <si>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</si>
  <si>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</si>
  <si>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</si>
  <si>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</si>
  <si>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</si>
  <si>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</si>
  <si>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</si>
  <si>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</si>
  <si>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</si>
  <si>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</si>
  <si>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</si>
  <si>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</si>
  <si>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</si>
  <si>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</si>
  <si>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</si>
  <si>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</si>
  <si>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</si>
  <si>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</si>
  <si>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</si>
  <si>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</si>
  <si>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</si>
  <si>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</si>
  <si>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</si>
  <si>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</si>
  <si>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</si>
  <si>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</si>
  <si>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</si>
  <si>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</si>
  <si>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</si>
  <si>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</si>
  <si>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</si>
  <si>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</si>
  <si>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</si>
  <si>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</si>
  <si>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</si>
  <si>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</si>
  <si>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</si>
  <si>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</si>
  <si>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</si>
  <si>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</si>
  <si>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</si>
  <si>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</si>
  <si>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</si>
  <si>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</si>
  <si>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</si>
  <si>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</si>
  <si>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</si>
  <si>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</si>
  <si>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</si>
  <si>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</si>
  <si>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</si>
  <si>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</si>
  <si>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</si>
  <si>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</si>
  <si>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</si>
  <si>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</si>
  <si>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</si>
  <si>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</si>
  <si>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</si>
  <si>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</si>
  <si>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</si>
  <si>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</si>
  <si>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</si>
  <si>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</si>
  <si>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</si>
  <si>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</si>
  <si>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</si>
  <si>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</si>
  <si>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</si>
  <si>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</si>
  <si>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</si>
  <si>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</si>
  <si>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</si>
  <si>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</si>
  <si>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</si>
  <si>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</si>
  <si>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</si>
  <si>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</si>
  <si>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</si>
  <si>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</si>
  <si>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</si>
  <si>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</si>
  <si>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</si>
  <si>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</si>
  <si>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</si>
  <si>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</si>
  <si>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</si>
  <si>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</si>
  <si>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</si>
  <si>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</si>
  <si>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</si>
  <si>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</si>
  <si>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</si>
  <si>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</si>
  <si>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</si>
  <si>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</si>
  <si>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</si>
  <si>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</si>
  <si>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</si>
  <si>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</si>
  <si>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</si>
  <si>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</si>
  <si>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</si>
  <si>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</si>
  <si>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</si>
  <si>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</si>
  <si>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</si>
  <si>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</si>
  <si>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</si>
  <si>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</si>
  <si>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</si>
  <si>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</si>
  <si>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</si>
  <si>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</si>
  <si>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</si>
  <si>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</si>
  <si>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</si>
  <si>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</si>
  <si>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</si>
  <si>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</si>
  <si>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</si>
  <si>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</si>
  <si>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</si>
  <si>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</si>
  <si>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</si>
  <si>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</si>
  <si>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</si>
  <si>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</si>
  <si>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</si>
  <si>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</si>
  <si>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</si>
  <si>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</si>
  <si>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</si>
  <si>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</si>
  <si>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</si>
  <si>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</si>
  <si>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</si>
  <si>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</si>
  <si>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</si>
  <si>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</si>
  <si>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</si>
  <si>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</si>
  <si>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</si>
  <si>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</si>
  <si>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</si>
  <si>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</si>
  <si>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</si>
  <si>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</si>
  <si>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</si>
  <si>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</si>
  <si>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</si>
  <si>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</si>
  <si>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</si>
  <si>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</si>
  <si>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</si>
  <si>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</si>
  <si>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</si>
  <si>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</si>
  <si>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</si>
  <si>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</si>
  <si>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</si>
  <si>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</si>
  <si>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</si>
  <si>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</si>
  <si>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</si>
  <si>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</si>
  <si>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</si>
  <si>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</si>
  <si>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</si>
  <si>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</si>
  <si>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</si>
  <si>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</si>
  <si>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</si>
  <si>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</si>
  <si>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</si>
  <si>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</si>
  <si>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</si>
  <si>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</si>
  <si>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</si>
  <si>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</si>
  <si>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</si>
  <si>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</si>
  <si>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</si>
  <si>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</si>
  <si>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</si>
  <si>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</si>
  <si>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</si>
  <si>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</si>
  <si>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</si>
  <si>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</si>
  <si>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</si>
  <si>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</si>
  <si>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</si>
  <si>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</si>
  <si>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</si>
  <si>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</si>
  <si>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</si>
  <si>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</si>
  <si>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</si>
  <si>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</si>
  <si>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</si>
  <si>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</si>
  <si>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</si>
  <si>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</si>
  <si>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</si>
  <si>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</si>
  <si>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</si>
  <si>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</si>
  <si>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</si>
  <si>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</si>
  <si>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</si>
  <si>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</si>
  <si>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</si>
  <si>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</si>
  <si>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</si>
  <si>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</si>
  <si>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</si>
  <si>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</si>
  <si>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</si>
  <si>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</si>
  <si>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</si>
  <si>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</si>
  <si>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</si>
  <si>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</si>
  <si>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</si>
  <si>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</si>
  <si>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</si>
  <si>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</si>
  <si>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</si>
  <si>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</si>
  <si>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</si>
  <si>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</si>
  <si>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</si>
  <si>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</si>
  <si>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</si>
  <si>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</si>
  <si>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</si>
  <si>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</si>
  <si>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</si>
  <si>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</si>
  <si>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</si>
  <si>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</si>
  <si>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</si>
  <si>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</si>
  <si>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</si>
  <si>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</si>
  <si>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</si>
  <si>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</si>
  <si>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</si>
  <si>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</si>
  <si>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</si>
  <si>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</si>
  <si>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</si>
  <si>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</si>
  <si>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</si>
  <si>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</si>
  <si>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</si>
  <si>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</si>
  <si>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</si>
  <si>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</si>
  <si>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</si>
  <si>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</si>
  <si>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</si>
  <si>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</si>
  <si>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</si>
  <si>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</si>
  <si>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</si>
  <si>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</si>
  <si>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</si>
  <si>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</si>
  <si>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</si>
  <si>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</si>
  <si>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</si>
  <si>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</si>
  <si>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</si>
  <si>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</si>
  <si>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</si>
  <si>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</si>
  <si>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</si>
  <si>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</si>
  <si>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</si>
  <si>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</si>
  <si>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</si>
  <si>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</si>
  <si>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</si>
  <si>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</si>
  <si>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</si>
  <si>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</si>
  <si>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</si>
  <si>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</si>
  <si>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</si>
  <si>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</si>
  <si>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</si>
  <si>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</si>
  <si>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</si>
  <si>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</si>
  <si>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</si>
  <si>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</si>
  <si>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</si>
  <si>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</si>
  <si>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</si>
  <si>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</si>
  <si>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</si>
  <si>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</si>
  <si>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</si>
  <si>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</si>
  <si>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</si>
  <si>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</si>
  <si>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</si>
  <si>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</si>
  <si>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</si>
  <si>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</si>
  <si>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</si>
  <si>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</si>
  <si>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</si>
  <si>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</si>
  <si>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</si>
  <si>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</si>
  <si>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</si>
  <si>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</si>
  <si>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</si>
  <si>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</si>
  <si>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</si>
  <si>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</si>
  <si>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</si>
  <si>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</si>
  <si>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</si>
  <si>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</si>
  <si>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</si>
  <si>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</si>
  <si>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</si>
  <si>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</si>
  <si>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</si>
  <si>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</si>
  <si>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</si>
  <si>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</si>
  <si>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</si>
  <si>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</si>
  <si>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</si>
  <si>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</si>
  <si>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</si>
  <si>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</si>
  <si>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</si>
  <si>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</si>
  <si>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</si>
  <si>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</si>
  <si>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</si>
  <si>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</si>
  <si>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</si>
  <si>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</si>
  <si>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</si>
  <si>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</si>
  <si>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</si>
  <si>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</si>
  <si>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</si>
  <si>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</si>
  <si>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</si>
  <si>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</si>
  <si>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</si>
  <si>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</si>
  <si>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</si>
  <si>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</si>
  <si>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</si>
  <si>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</si>
  <si>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</si>
  <si>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</si>
  <si>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</si>
  <si>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</si>
  <si>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</si>
  <si>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</si>
  <si>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</si>
  <si>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</si>
  <si>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</si>
  <si>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</si>
  <si>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</si>
  <si>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</si>
  <si>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</si>
  <si>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</si>
  <si>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</si>
  <si>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</si>
  <si>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</si>
  <si>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</si>
  <si>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</si>
  <si>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</si>
  <si>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</si>
  <si>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</si>
  <si>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</si>
  <si>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</si>
  <si>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</si>
  <si>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</si>
  <si>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</si>
  <si>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</si>
  <si>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</si>
  <si>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</si>
  <si>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</si>
  <si>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</si>
  <si>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</si>
  <si>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</si>
  <si>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</si>
  <si>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</si>
  <si>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</si>
  <si>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</si>
  <si>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</si>
  <si>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</si>
  <si>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</si>
  <si>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</si>
  <si>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</si>
  <si>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</si>
  <si>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</si>
  <si>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</si>
  <si>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</si>
  <si>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</si>
  <si>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</si>
  <si>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</si>
  <si>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</si>
  <si>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</si>
  <si>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</si>
  <si>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</si>
  <si>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</si>
  <si>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</si>
  <si>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</si>
  <si>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</si>
  <si>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</si>
  <si>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</si>
  <si>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</si>
  <si>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</si>
  <si>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</si>
  <si>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</si>
  <si>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</si>
  <si>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</si>
  <si>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</si>
  <si>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</si>
  <si>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</si>
  <si>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</si>
  <si>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</si>
  <si>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</si>
  <si>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</si>
  <si>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</si>
  <si>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</si>
  <si>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</si>
  <si>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</si>
  <si>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</si>
  <si>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</si>
  <si>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</si>
  <si>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</si>
  <si>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</si>
  <si>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</si>
  <si>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</si>
  <si>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</si>
  <si>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</si>
  <si>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</si>
  <si>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</si>
  <si>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</si>
  <si>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</si>
  <si>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</si>
  <si>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</si>
  <si>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</si>
  <si>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</si>
  <si>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</si>
  <si>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</si>
  <si>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</si>
  <si>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</si>
  <si>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</si>
  <si>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</si>
  <si>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</si>
  <si>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</si>
  <si>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</si>
  <si>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</si>
  <si>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</si>
  <si>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</si>
  <si>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</si>
  <si>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</si>
  <si>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</si>
  <si>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</si>
  <si>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</si>
  <si>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</si>
  <si>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</si>
  <si>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</si>
  <si>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</si>
  <si>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</si>
  <si>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</si>
  <si>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</si>
  <si>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</si>
  <si>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</si>
  <si>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</si>
  <si>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</si>
  <si>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</si>
  <si>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</si>
  <si>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</si>
  <si>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</si>
  <si>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</si>
  <si>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</si>
  <si>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</si>
  <si>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</si>
  <si>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</si>
  <si>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</si>
  <si>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</si>
  <si>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</si>
  <si>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</si>
  <si>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</si>
  <si>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</si>
  <si>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</si>
  <si>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</si>
  <si>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</si>
  <si>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</si>
  <si>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</si>
  <si>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</si>
  <si>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</si>
  <si>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</si>
  <si>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</si>
  <si>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</si>
  <si>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</si>
  <si>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</si>
  <si>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</si>
  <si>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</si>
  <si>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</si>
  <si>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</si>
  <si>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</si>
  <si>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</si>
  <si>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</si>
  <si>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</si>
  <si>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</si>
  <si>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</si>
  <si>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</si>
  <si>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</si>
  <si>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</si>
  <si>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</si>
  <si>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</si>
  <si>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</si>
  <si>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</si>
  <si>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</si>
  <si>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</si>
  <si>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</si>
  <si>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</si>
  <si>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</si>
  <si>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</si>
  <si>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</si>
  <si>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</si>
  <si>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</si>
  <si>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</si>
  <si>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</si>
  <si>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</si>
  <si>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</si>
  <si>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</si>
  <si>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</si>
  <si>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</si>
  <si>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</si>
  <si>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</si>
  <si>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</si>
  <si>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</si>
  <si>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</si>
  <si>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</si>
  <si>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</si>
  <si>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</si>
  <si>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</si>
  <si>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</si>
  <si>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</si>
  <si>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</si>
  <si>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</si>
  <si>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</si>
  <si>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</si>
  <si>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</si>
  <si>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</si>
  <si>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</si>
  <si>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</si>
  <si>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</si>
  <si>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</si>
  <si>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</si>
  <si>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</si>
  <si>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</si>
  <si>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</si>
  <si>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</si>
  <si>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</si>
  <si>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</si>
  <si>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</si>
  <si>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</si>
  <si>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</si>
  <si>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</si>
  <si>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</si>
  <si>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</si>
  <si>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</si>
  <si>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</si>
  <si>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</si>
  <si>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</si>
  <si>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</si>
  <si>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</si>
  <si>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</si>
  <si>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</si>
  <si>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</si>
  <si>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</si>
  <si>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</si>
  <si>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</si>
  <si>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</si>
  <si>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</si>
  <si>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</si>
  <si>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</si>
  <si>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</si>
  <si>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</si>
  <si>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</si>
  <si>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</si>
  <si>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</si>
  <si>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</si>
  <si>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</si>
  <si>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</si>
  <si>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</si>
  <si>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</si>
  <si>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</si>
  <si>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</si>
  <si>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</si>
  <si>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</si>
  <si>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</si>
  <si>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</si>
  <si>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</si>
  <si>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</si>
  <si>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</si>
  <si>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</si>
  <si>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</si>
  <si>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</si>
  <si>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</si>
  <si>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</si>
  <si>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</si>
  <si>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</si>
  <si>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</si>
  <si>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</si>
  <si>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</si>
  <si>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</si>
  <si>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</si>
  <si>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</si>
  <si>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</si>
  <si>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</si>
  <si>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</si>
  <si>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</si>
  <si>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</si>
  <si>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</si>
  <si>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</si>
  <si>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</si>
  <si>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</si>
  <si>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</si>
  <si>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</si>
  <si>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</si>
  <si>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</si>
  <si>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</si>
  <si>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</si>
  <si>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</si>
  <si>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</si>
  <si>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</si>
  <si>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</si>
  <si>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</si>
  <si>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</si>
  <si>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</si>
  <si>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</si>
  <si>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</si>
  <si>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</si>
  <si>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</si>
  <si>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</si>
  <si>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</si>
  <si>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</si>
  <si>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</si>
  <si>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</si>
  <si>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</si>
  <si>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</si>
  <si>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</si>
  <si>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</si>
  <si>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</si>
  <si>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</si>
  <si>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</si>
  <si>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</si>
  <si>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</si>
  <si>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</si>
  <si>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</si>
  <si>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</si>
  <si>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</si>
  <si>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</si>
  <si>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</si>
  <si>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</si>
  <si>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</si>
  <si>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</si>
  <si>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</si>
  <si>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</si>
  <si>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</si>
  <si>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</si>
  <si>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</si>
  <si>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</si>
  <si>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</si>
  <si>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</si>
  <si>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</si>
  <si>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</si>
  <si>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</si>
  <si>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</si>
  <si>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</si>
  <si>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</si>
  <si>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</si>
  <si>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</si>
  <si>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</si>
  <si>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</si>
  <si>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</si>
  <si>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</si>
  <si>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</si>
  <si>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</si>
  <si>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</si>
  <si>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</si>
  <si>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</si>
  <si>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</si>
  <si>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</si>
  <si>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</si>
  <si>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</si>
  <si>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</si>
  <si>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</si>
  <si>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</si>
  <si>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</si>
  <si>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</si>
  <si>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</si>
  <si>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</si>
  <si>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</si>
  <si>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</si>
  <si>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</si>
  <si>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</si>
  <si>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</si>
  <si>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</si>
  <si>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</si>
  <si>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</si>
  <si>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</si>
  <si>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</si>
  <si>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</si>
  <si>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</si>
  <si>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</si>
  <si>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</si>
  <si>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</si>
  <si>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</si>
  <si>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</si>
  <si>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</si>
  <si>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</si>
  <si>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</si>
  <si>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</si>
  <si>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</si>
  <si>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</si>
  <si>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</si>
  <si>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</si>
  <si>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</si>
  <si>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</si>
  <si>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</si>
  <si>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</si>
  <si>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</si>
  <si>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</si>
  <si>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</si>
  <si>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</si>
  <si>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</si>
  <si>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</si>
  <si>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</si>
  <si>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</si>
  <si>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</si>
  <si>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</si>
  <si>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</si>
  <si>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</si>
  <si>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</si>
  <si>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</si>
  <si>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</si>
  <si>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</si>
  <si>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</si>
  <si>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</si>
  <si>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</si>
  <si>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</si>
  <si>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</si>
  <si>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</si>
  <si>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</si>
  <si>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</si>
  <si>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</si>
  <si>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</si>
  <si>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</si>
  <si>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</si>
  <si>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</si>
  <si>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</si>
  <si>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</si>
  <si>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</si>
  <si>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</si>
  <si>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</si>
  <si>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</si>
  <si>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</si>
  <si>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</si>
  <si>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</si>
  <si>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</si>
  <si>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</si>
  <si>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</si>
  <si>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</si>
  <si>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</si>
  <si>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</si>
  <si>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</si>
  <si>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</si>
  <si>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</si>
  <si>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</si>
  <si>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</si>
  <si>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</si>
  <si>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</si>
  <si>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</si>
  <si>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</si>
  <si>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</si>
  <si>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</si>
  <si>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</si>
  <si>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</si>
  <si>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</si>
  <si>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</si>
  <si>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</si>
  <si>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</si>
  <si>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</si>
  <si>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</si>
  <si>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</si>
  <si>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</si>
  <si>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</si>
  <si>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</si>
  <si>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</si>
  <si>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</si>
  <si>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</si>
  <si>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</si>
  <si>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</si>
  <si>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</si>
  <si>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</si>
  <si>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</si>
  <si>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</si>
  <si>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</si>
  <si>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</si>
  <si>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</si>
  <si>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</si>
  <si>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</si>
  <si>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</si>
  <si>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</si>
  <si>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</si>
  <si>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</si>
  <si>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</si>
  <si>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</si>
  <si>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</si>
  <si>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</si>
  <si>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</si>
  <si>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</si>
  <si>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</si>
  <si>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</si>
  <si>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</si>
  <si>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</si>
  <si>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</si>
  <si>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</si>
  <si>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</si>
  <si>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</si>
  <si>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</si>
  <si>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</si>
  <si>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</si>
  <si>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</si>
  <si>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</si>
  <si>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</si>
  <si>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</si>
  <si>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</si>
  <si>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</si>
  <si>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</si>
  <si>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</si>
  <si>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</si>
  <si>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</si>
  <si>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</si>
  <si>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</si>
  <si>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</si>
  <si>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</si>
  <si>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</si>
  <si>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</si>
  <si>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</si>
  <si>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</si>
  <si>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</si>
  <si>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</si>
  <si>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</si>
  <si>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</si>
  <si>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</si>
  <si>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</si>
  <si>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</si>
  <si>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</si>
  <si>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</si>
  <si>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</si>
  <si>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</si>
  <si>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</si>
  <si>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</si>
  <si>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</si>
  <si>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</si>
  <si>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</si>
  <si>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</si>
  <si>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</si>
  <si>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</si>
  <si>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</si>
  <si>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</si>
  <si>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</si>
  <si>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</si>
  <si>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</si>
  <si>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</si>
  <si>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</si>
  <si>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</si>
  <si>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</si>
  <si>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</si>
  <si>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</si>
  <si>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</si>
  <si>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</si>
  <si>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</si>
  <si>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</si>
  <si>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</si>
  <si>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</si>
  <si>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</si>
  <si>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</si>
  <si>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</si>
  <si>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</si>
  <si>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</si>
  <si>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</si>
  <si>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</si>
  <si>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</si>
  <si>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</si>
  <si>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</si>
  <si>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</si>
  <si>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</si>
  <si>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</si>
  <si>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</si>
  <si>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</si>
  <si>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</si>
  <si>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</si>
  <si>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</si>
  <si>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</si>
  <si>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</si>
  <si>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</si>
  <si>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</si>
  <si>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</si>
  <si>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</si>
  <si>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</si>
  <si>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</si>
  <si>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</si>
  <si>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</si>
  <si>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</si>
  <si>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</si>
  <si>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</si>
  <si>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</si>
  <si>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</si>
  <si>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</si>
  <si>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</si>
  <si>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</si>
  <si>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</si>
  <si>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</si>
  <si>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</si>
  <si>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</si>
  <si>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</si>
  <si>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</si>
  <si>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</si>
  <si>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</si>
  <si>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</si>
  <si>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</si>
  <si>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</si>
  <si>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</si>
  <si>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</si>
  <si>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</si>
  <si>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</si>
  <si>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</si>
  <si>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</si>
  <si>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</si>
  <si>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</si>
  <si>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</si>
  <si>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</si>
  <si>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</si>
  <si>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</si>
  <si>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</si>
  <si>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</si>
  <si>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</si>
  <si>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</si>
  <si>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</si>
  <si>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</si>
  <si>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</si>
  <si>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</si>
  <si>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</si>
  <si>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</si>
  <si>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</si>
  <si>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</si>
  <si>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</si>
  <si>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</si>
  <si>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</si>
  <si>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</si>
  <si>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</si>
  <si>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</si>
  <si>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</si>
  <si>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</si>
  <si>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</si>
  <si>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</si>
  <si>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</si>
  <si>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</si>
  <si>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</si>
  <si>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</si>
  <si>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</si>
  <si>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</si>
  <si>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</si>
  <si>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</si>
  <si>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</si>
  <si>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</si>
  <si>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</si>
  <si>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</si>
  <si>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</si>
  <si>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</si>
  <si>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</si>
  <si>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</si>
  <si>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</si>
  <si>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</si>
  <si>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</si>
  <si>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</si>
  <si>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</si>
  <si>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</si>
  <si>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</si>
  <si>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</si>
  <si>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</si>
  <si>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</si>
  <si>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</si>
  <si>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</si>
  <si>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</si>
  <si>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</si>
  <si>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</si>
  <si>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</si>
  <si>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</si>
  <si>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</si>
  <si>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</si>
  <si>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</si>
  <si>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</si>
  <si>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</si>
  <si>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</si>
  <si>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</si>
  <si>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</si>
  <si>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</si>
  <si>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</si>
  <si>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</si>
  <si>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</si>
  <si>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</si>
  <si>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</si>
  <si>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</si>
  <si>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</si>
  <si>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</si>
  <si>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</si>
  <si>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</si>
  <si>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</si>
  <si>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</si>
  <si>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</si>
  <si>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</si>
  <si>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</si>
  <si>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</si>
  <si>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</si>
  <si>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</si>
  <si>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</si>
  <si>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</si>
  <si>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</si>
  <si>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</si>
  <si>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</si>
  <si>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</si>
  <si>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</si>
  <si>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</si>
  <si>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</si>
  <si>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</si>
  <si>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</si>
  <si>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</si>
  <si>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</si>
  <si>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</si>
  <si>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</si>
  <si>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</si>
  <si>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</si>
  <si>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</si>
  <si>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</si>
  <si>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</si>
  <si>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</si>
  <si>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</si>
  <si>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</si>
  <si>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</si>
  <si>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</si>
  <si>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</si>
  <si>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</si>
  <si>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</si>
  <si>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</si>
  <si>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</si>
  <si>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</si>
  <si>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</si>
  <si>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</si>
  <si>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</si>
  <si>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</si>
  <si>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</si>
  <si>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</si>
  <si>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</si>
  <si>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</si>
  <si>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</si>
  <si>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</si>
  <si>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</si>
  <si>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</si>
  <si>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</si>
  <si>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</si>
  <si>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</si>
  <si>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</si>
  <si>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</si>
  <si>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</si>
  <si>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</si>
  <si>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</si>
  <si>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</si>
  <si>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</si>
  <si>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</si>
  <si>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</si>
  <si>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</si>
  <si>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</si>
  <si>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</si>
  <si>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</si>
  <si>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</si>
  <si>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</si>
  <si>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</si>
  <si>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</si>
  <si>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</si>
  <si>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</si>
  <si>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</si>
  <si>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</si>
  <si>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</si>
  <si>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</si>
  <si>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</si>
  <si>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</si>
  <si>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</si>
  <si>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</si>
  <si>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</si>
  <si>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</si>
  <si>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</si>
  <si>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</si>
  <si>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</si>
  <si>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</si>
  <si>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</si>
  <si>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</si>
  <si>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</si>
  <si>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</si>
  <si>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</si>
  <si>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</si>
  <si>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</si>
  <si>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</si>
  <si>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</si>
  <si>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</si>
  <si>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</si>
  <si>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</si>
  <si>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</si>
  <si>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</si>
  <si>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</si>
  <si>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</si>
  <si>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</si>
  <si>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</si>
  <si>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</si>
  <si>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</si>
  <si>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</si>
  <si>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</si>
  <si>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</si>
  <si>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</si>
  <si>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</si>
  <si>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</si>
  <si>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</si>
  <si>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</si>
  <si>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</si>
  <si>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</si>
  <si>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</si>
  <si>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</si>
  <si>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</si>
  <si>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</si>
  <si>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</si>
  <si>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</si>
  <si>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</si>
  <si>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</si>
  <si>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</si>
  <si>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</si>
  <si>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</si>
  <si>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</si>
  <si>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</si>
  <si>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</si>
  <si>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</si>
  <si>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</si>
  <si>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</si>
  <si>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</si>
  <si>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</si>
  <si>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</si>
  <si>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</si>
  <si>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</si>
  <si>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</si>
  <si>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</si>
  <si>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</si>
  <si>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</si>
  <si>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</si>
  <si>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</si>
  <si>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</si>
  <si>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</si>
  <si>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</si>
  <si>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</si>
  <si>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</si>
  <si>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</si>
  <si>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</si>
  <si>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</si>
  <si>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</si>
  <si>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</si>
  <si>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</si>
  <si>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</si>
  <si>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</si>
  <si>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</si>
  <si>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</si>
  <si>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</si>
  <si>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</si>
  <si>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</si>
  <si>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</si>
  <si>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</si>
  <si>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</si>
  <si>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</si>
  <si>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</si>
  <si>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</si>
  <si>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</si>
  <si>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</si>
  <si>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</si>
  <si>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</si>
  <si>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</si>
  <si>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</si>
  <si>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</si>
  <si>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</si>
  <si>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</si>
  <si>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</si>
  <si>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</si>
  <si>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</si>
  <si>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</si>
  <si>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</si>
  <si>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</si>
  <si>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</si>
  <si>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</si>
  <si>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</si>
  <si>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</si>
  <si>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</si>
  <si>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</si>
  <si>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</si>
  <si>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</si>
  <si>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</si>
  <si>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</si>
  <si>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</si>
  <si>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</si>
  <si>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</si>
  <si>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</si>
  <si>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</si>
  <si>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</si>
  <si>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</si>
  <si>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</si>
  <si>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</si>
  <si>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</si>
  <si>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</si>
  <si>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</si>
  <si>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</si>
  <si>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</si>
  <si>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</si>
  <si>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</si>
  <si>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</si>
  <si>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</si>
  <si>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</si>
  <si>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</si>
  <si>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</si>
  <si>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</si>
  <si>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</si>
  <si>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</si>
  <si>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</si>
  <si>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</si>
  <si>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</si>
  <si>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</si>
  <si>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</si>
  <si>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</si>
  <si>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</si>
  <si>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</si>
  <si>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</si>
  <si>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</si>
  <si>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</si>
  <si>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</si>
  <si>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</si>
  <si>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</si>
  <si>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</si>
  <si>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</si>
  <si>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</si>
  <si>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</si>
  <si>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</si>
  <si>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</si>
  <si>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</si>
  <si>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</si>
  <si>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</si>
  <si>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</si>
  <si>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</si>
  <si>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</si>
  <si>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</si>
  <si>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</si>
  <si>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</si>
  <si>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</si>
  <si>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</si>
  <si>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</si>
  <si>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</si>
  <si>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</si>
  <si>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</si>
  <si>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</si>
  <si>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</si>
  <si>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</si>
  <si>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</si>
  <si>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</si>
  <si>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</si>
  <si>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</si>
  <si>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</si>
  <si>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</si>
  <si>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</si>
  <si>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</si>
  <si>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</si>
  <si>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</si>
  <si>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</si>
  <si>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</si>
  <si>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</si>
  <si>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</si>
  <si>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</si>
  <si>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</si>
  <si>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</si>
  <si>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</si>
  <si>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</si>
  <si>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</si>
  <si>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</si>
  <si>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</si>
  <si>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</si>
  <si>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</si>
  <si>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</si>
  <si>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</si>
  <si>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</si>
  <si>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</si>
  <si>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</si>
  <si>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</si>
  <si>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</si>
  <si>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</si>
  <si>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</si>
  <si>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</si>
  <si>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</si>
  <si>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</si>
  <si>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</si>
  <si>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</si>
  <si>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</si>
  <si>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</si>
  <si>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</si>
  <si>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</si>
  <si>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</si>
  <si>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</si>
  <si>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</si>
  <si>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</si>
  <si>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</si>
  <si>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</si>
  <si>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</si>
  <si>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</si>
  <si>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</si>
  <si>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</si>
  <si>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</si>
  <si>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</si>
  <si>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</si>
  <si>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</si>
  <si>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</si>
  <si>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</si>
  <si>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</si>
  <si>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</si>
  <si>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</si>
  <si>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</si>
  <si>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</si>
  <si>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</si>
  <si>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</si>
  <si>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</si>
  <si>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</si>
  <si>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</si>
  <si>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</si>
  <si>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</si>
  <si>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</si>
  <si>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</si>
  <si>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</si>
  <si>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</si>
  <si>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</si>
  <si>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</si>
  <si>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</si>
  <si>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</si>
  <si>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</si>
  <si>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</si>
  <si>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</si>
  <si>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</si>
  <si>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</si>
  <si>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</si>
  <si>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</si>
  <si>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</si>
  <si>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</si>
  <si>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</si>
  <si>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</si>
  <si>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</si>
  <si>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</si>
  <si>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</si>
  <si>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</si>
  <si>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</si>
  <si>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</si>
  <si>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</si>
  <si>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</si>
  <si>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</si>
  <si>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</si>
  <si>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</si>
  <si>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</si>
  <si>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</si>
  <si>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</si>
  <si>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</si>
  <si>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</si>
  <si>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</si>
  <si>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</si>
  <si>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</si>
  <si>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</si>
  <si>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</si>
  <si>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</si>
  <si>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</si>
  <si>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</si>
  <si>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</si>
  <si>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</si>
  <si>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</si>
  <si>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</si>
  <si>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</si>
  <si>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</si>
  <si>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</si>
  <si>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</si>
  <si>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</si>
  <si>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</si>
  <si>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</si>
  <si>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</si>
  <si>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</si>
  <si>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</si>
  <si>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</si>
  <si>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</si>
  <si>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</si>
  <si>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</si>
  <si>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</si>
  <si>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</si>
  <si>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</si>
  <si>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</si>
  <si>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</si>
  <si>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</si>
  <si>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</si>
  <si>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</si>
  <si>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</si>
  <si>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</si>
  <si>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</si>
  <si>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</si>
  <si>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</si>
  <si>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</si>
  <si>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</si>
  <si>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</si>
  <si>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</si>
  <si>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</si>
  <si>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</si>
  <si>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</si>
  <si>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</si>
  <si>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</si>
  <si>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</si>
  <si>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</si>
  <si>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</si>
  <si>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</si>
  <si>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</si>
  <si>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</si>
  <si>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</si>
  <si>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</si>
  <si>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</si>
  <si>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</si>
  <si>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</si>
  <si>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</si>
  <si>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</si>
  <si>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</si>
  <si>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</si>
  <si>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</si>
  <si>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</si>
  <si>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</si>
  <si>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</si>
  <si>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</si>
  <si>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</si>
  <si>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</si>
  <si>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</si>
  <si>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</si>
  <si>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</si>
  <si>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</si>
  <si>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</si>
  <si>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</si>
  <si>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</si>
  <si>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</si>
  <si>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</si>
  <si>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</si>
  <si>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</si>
  <si>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</si>
  <si>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</si>
  <si>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</si>
  <si>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</si>
  <si>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</si>
  <si>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</si>
  <si>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</si>
  <si>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</si>
  <si>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</si>
  <si>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</si>
  <si>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</si>
  <si>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</si>
  <si>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</si>
  <si>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</si>
  <si>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</si>
  <si>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</si>
  <si>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</si>
  <si>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</si>
  <si>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</si>
  <si>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</si>
  <si>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</si>
  <si>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</si>
  <si>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</si>
  <si>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</si>
  <si>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</si>
  <si>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</si>
  <si>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</si>
  <si>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</si>
  <si>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</si>
  <si>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</si>
  <si>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</si>
  <si>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</si>
  <si>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</si>
  <si>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</si>
  <si>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</si>
  <si>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</si>
  <si>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</si>
  <si>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</si>
  <si>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</si>
  <si>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</si>
  <si>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</si>
  <si>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</si>
  <si>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</si>
  <si>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</si>
  <si>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</si>
  <si>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</si>
  <si>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</si>
  <si>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</si>
  <si>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</si>
  <si>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</si>
  <si>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</si>
  <si>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</si>
  <si>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</si>
  <si>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</si>
  <si>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</si>
  <si>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</si>
  <si>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</si>
  <si>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</si>
  <si>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</si>
  <si>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</si>
  <si>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</si>
  <si>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</si>
  <si>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</si>
  <si>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</si>
  <si>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</si>
  <si>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</si>
  <si>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</si>
  <si>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</si>
  <si>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</si>
  <si>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</si>
  <si>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</si>
  <si>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</si>
  <si>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</si>
  <si>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</si>
  <si>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</si>
  <si>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</si>
  <si>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</si>
  <si>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</si>
  <si>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</si>
  <si>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</si>
  <si>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</si>
  <si>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</si>
  <si>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</si>
  <si>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</si>
  <si>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</si>
  <si>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</si>
  <si>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</si>
  <si>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</si>
  <si>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</si>
  <si>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</si>
  <si>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</si>
  <si>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</si>
  <si>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</si>
  <si>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</si>
  <si>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</si>
  <si>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</si>
  <si>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</si>
  <si>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</si>
  <si>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</si>
  <si>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</si>
  <si>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</si>
  <si>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</si>
  <si>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</si>
  <si>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</si>
  <si>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</si>
  <si>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</si>
  <si>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</si>
  <si>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</si>
  <si>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</si>
  <si>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</si>
  <si>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</si>
  <si>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</si>
  <si>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</si>
  <si>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</si>
  <si>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</si>
  <si>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</si>
  <si>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</si>
  <si>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</si>
  <si>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</si>
  <si>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</si>
  <si>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</si>
  <si>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</si>
  <si>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</si>
  <si>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</si>
  <si>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</si>
  <si>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</si>
  <si>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</si>
  <si>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</si>
  <si>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</si>
  <si>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</si>
  <si>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</si>
  <si>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</si>
  <si>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</si>
  <si>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</si>
  <si>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</si>
  <si>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</si>
  <si>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</si>
  <si>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</si>
  <si>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</si>
  <si>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</si>
  <si>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</si>
  <si>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</si>
  <si>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</si>
  <si>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</si>
  <si>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</si>
  <si>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</si>
  <si>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</si>
  <si>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</si>
  <si>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</si>
  <si>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</si>
  <si>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</si>
  <si>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</si>
  <si>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</si>
  <si>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</si>
  <si>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</si>
  <si>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</si>
  <si>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</si>
  <si>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</si>
  <si>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</si>
  <si>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</si>
  <si>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</si>
  <si>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</si>
  <si>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</si>
  <si>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</si>
  <si>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</si>
  <si>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</si>
  <si>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</si>
  <si>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</si>
  <si>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</si>
  <si>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</si>
  <si>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</si>
  <si>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</si>
  <si>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</si>
  <si>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</si>
  <si>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</si>
  <si>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</si>
  <si>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</si>
  <si>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</si>
  <si>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</si>
  <si>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</si>
  <si>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</si>
  <si>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</si>
  <si>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</si>
  <si>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</si>
  <si>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</si>
  <si>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</si>
  <si>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</si>
  <si>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</si>
  <si>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</si>
  <si>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</si>
  <si>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</si>
  <si>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</si>
  <si>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</si>
  <si>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</si>
  <si>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</si>
  <si>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</si>
  <si>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</si>
  <si>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</si>
  <si>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</si>
  <si>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</si>
  <si>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</si>
  <si>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</si>
  <si>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</si>
  <si>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</si>
  <si>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</si>
  <si>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</si>
  <si>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</si>
  <si>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</si>
  <si>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</si>
  <si>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</si>
  <si>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</si>
  <si>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</si>
  <si>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</si>
  <si>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</si>
  <si>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</si>
  <si>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</si>
  <si>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</si>
  <si>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</si>
  <si>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</si>
  <si>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</si>
  <si>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</si>
  <si>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</si>
  <si>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</si>
  <si>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</si>
  <si>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</si>
  <si>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</si>
  <si>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</si>
  <si>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</si>
  <si>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</si>
  <si>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</si>
  <si>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</si>
  <si>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</si>
  <si>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</si>
  <si>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</si>
  <si>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</si>
  <si>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</si>
  <si>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</si>
  <si>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</si>
  <si>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</si>
  <si>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</si>
  <si>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</si>
  <si>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</si>
  <si>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</si>
  <si>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</si>
  <si>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</si>
  <si>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</si>
  <si>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</si>
  <si>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</si>
  <si>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</si>
  <si>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</si>
  <si>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</si>
  <si>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</si>
  <si>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</si>
  <si>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</si>
  <si>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</si>
  <si>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</si>
  <si>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</si>
  <si>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</si>
  <si>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</si>
  <si>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</si>
  <si>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</si>
  <si>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</si>
  <si>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</si>
  <si>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</si>
  <si>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</si>
  <si>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</si>
  <si>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</si>
  <si>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</si>
  <si>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</si>
  <si>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</si>
  <si>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</si>
  <si>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</si>
  <si>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</si>
  <si>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</si>
  <si>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</si>
  <si>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</si>
  <si>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</si>
  <si>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</si>
  <si>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</si>
  <si>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</si>
  <si>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</si>
  <si>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</si>
  <si>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</si>
  <si>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</si>
  <si>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</si>
  <si>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</si>
  <si>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</si>
  <si>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</si>
  <si>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</si>
  <si>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</si>
  <si>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</si>
  <si>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</si>
  <si>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</si>
  <si>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</si>
  <si>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</si>
  <si>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</si>
  <si>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</si>
  <si>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</si>
  <si>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</si>
  <si>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</si>
  <si>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</si>
  <si>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</si>
  <si>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</si>
  <si>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</si>
  <si>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</si>
  <si>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</si>
  <si>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</si>
  <si>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</si>
  <si>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</si>
  <si>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</si>
  <si>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</si>
  <si>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</si>
  <si>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</si>
  <si>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</si>
  <si>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</si>
  <si>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</si>
  <si>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</si>
  <si>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</si>
  <si>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</si>
  <si>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</si>
  <si>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</si>
  <si>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</si>
  <si>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</si>
  <si>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</si>
  <si>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</si>
  <si>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</si>
  <si>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</si>
  <si>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</si>
  <si>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</si>
  <si>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</si>
  <si>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</si>
  <si>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</si>
  <si>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</si>
  <si>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</si>
  <si>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</si>
  <si>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</si>
  <si>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</si>
  <si>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</si>
  <si>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</si>
  <si>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</si>
  <si>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</si>
  <si>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</si>
  <si>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</si>
  <si>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</si>
  <si>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</si>
  <si>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</si>
  <si>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</si>
  <si>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</si>
  <si>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</si>
  <si>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</si>
  <si>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</si>
  <si>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</si>
  <si>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</si>
  <si>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</si>
  <si>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</si>
  <si>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</si>
  <si>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</si>
  <si>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</si>
  <si>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</si>
  <si>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</si>
  <si>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</si>
  <si>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</si>
  <si>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</si>
  <si>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</si>
  <si>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</si>
  <si>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</si>
  <si>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</si>
  <si>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</si>
  <si>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</si>
  <si>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</si>
  <si>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</si>
  <si>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</si>
  <si>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</si>
  <si>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</si>
  <si>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</si>
  <si>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</si>
  <si>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</si>
  <si>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</si>
  <si>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</si>
  <si>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</si>
  <si>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</si>
  <si>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</si>
  <si>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</si>
  <si>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</si>
  <si>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</si>
  <si>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</si>
  <si>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</si>
  <si>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</si>
  <si>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</si>
  <si>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</si>
  <si>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</si>
  <si>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</si>
  <si>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</si>
  <si>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</si>
  <si>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</si>
  <si>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</si>
  <si>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</si>
  <si>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</si>
  <si>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</si>
  <si>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</si>
  <si>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</si>
  <si>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</si>
  <si>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</si>
  <si>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</si>
  <si>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</si>
  <si>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</si>
  <si>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</si>
  <si>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</si>
  <si>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</si>
  <si>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</si>
  <si>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</si>
  <si>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</si>
  <si>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</si>
  <si>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</si>
  <si>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</si>
  <si>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</si>
  <si>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</si>
  <si>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</si>
  <si>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</si>
  <si>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</si>
  <si>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</si>
  <si>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</si>
  <si>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</si>
  <si>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</si>
  <si>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</si>
  <si>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</si>
  <si>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</si>
  <si>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</si>
  <si>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</si>
  <si>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</si>
  <si>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</si>
  <si>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</si>
  <si>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</si>
  <si>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</si>
  <si>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</si>
  <si>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</si>
  <si>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</si>
  <si>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</si>
  <si>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</si>
  <si>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</si>
  <si>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</si>
  <si>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</si>
  <si>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</si>
  <si>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</si>
  <si>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</si>
  <si>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</si>
  <si>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</si>
  <si>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</si>
  <si>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</si>
  <si>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</si>
  <si>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</si>
  <si>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</si>
  <si>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</si>
  <si>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</si>
  <si>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</si>
  <si>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</si>
  <si>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</si>
  <si>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</si>
  <si>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</si>
  <si>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</si>
  <si>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</si>
  <si>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</si>
  <si>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</si>
  <si>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</si>
  <si>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</si>
  <si>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</si>
  <si>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</si>
  <si>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</si>
  <si>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</si>
  <si>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</si>
  <si>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</si>
  <si>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</si>
  <si>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</si>
  <si>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</si>
  <si>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</si>
  <si>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</si>
  <si>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</si>
  <si>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</si>
  <si>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</si>
  <si>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</si>
  <si>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</si>
  <si>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</si>
  <si>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</si>
  <si>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</si>
  <si>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</si>
  <si>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</si>
  <si>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</si>
  <si>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</si>
  <si>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</si>
  <si>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</si>
  <si>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</si>
  <si>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</si>
  <si>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</si>
  <si>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</si>
  <si>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</si>
  <si>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</si>
  <si>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</si>
  <si>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</si>
  <si>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</si>
  <si>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</si>
  <si>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</si>
  <si>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</si>
  <si>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</si>
  <si>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</si>
  <si>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</si>
  <si>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</si>
  <si>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</si>
  <si>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</si>
  <si>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</si>
  <si>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</si>
  <si>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</si>
  <si>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</si>
  <si>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</si>
  <si>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</si>
  <si>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</si>
  <si>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</si>
  <si>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</si>
  <si>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</si>
  <si>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</si>
  <si>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</si>
  <si>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</si>
  <si>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</si>
  <si>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</si>
  <si>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</si>
  <si>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</si>
  <si>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</si>
  <si>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</si>
  <si>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</si>
  <si>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</si>
  <si>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</si>
  <si>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</si>
  <si>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</si>
  <si>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</si>
  <si>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</si>
  <si>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</si>
  <si>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</si>
  <si>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</si>
  <si>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</si>
  <si>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</si>
  <si>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</si>
  <si>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</si>
  <si>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</si>
  <si>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</si>
  <si>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</si>
  <si>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</si>
  <si>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</si>
  <si>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</si>
  <si>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</si>
  <si>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</si>
  <si>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</si>
  <si>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</si>
  <si>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</si>
  <si>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</si>
  <si>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</si>
  <si>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</si>
  <si>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</si>
  <si>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</si>
  <si>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</si>
  <si>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</si>
  <si>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</si>
  <si>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</si>
  <si>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</si>
  <si>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</si>
  <si>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</si>
  <si>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</si>
  <si>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</si>
  <si>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</si>
  <si>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</si>
  <si>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</si>
  <si>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</si>
  <si>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</si>
  <si>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</si>
  <si>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</si>
  <si>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</si>
  <si>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</si>
  <si>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</si>
  <si>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</si>
  <si>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</si>
  <si>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</si>
  <si>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</si>
  <si>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</si>
  <si>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</si>
  <si>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</si>
  <si>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</si>
  <si>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</si>
  <si>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</si>
  <si>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</si>
  <si>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</si>
  <si>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</si>
  <si>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</si>
  <si>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</si>
  <si>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</si>
  <si>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</si>
  <si>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</si>
  <si>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</si>
  <si>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</si>
  <si>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</si>
  <si>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</si>
  <si>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</si>
  <si>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</si>
  <si>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</si>
  <si>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</si>
  <si>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</si>
  <si>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</si>
  <si>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</si>
  <si>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</si>
  <si>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</si>
  <si>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</si>
  <si>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</si>
  <si>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</si>
  <si>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</si>
  <si>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</si>
  <si>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</si>
  <si>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</si>
  <si>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</si>
  <si>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</si>
  <si>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</si>
  <si>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</si>
  <si>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</si>
  <si>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</si>
  <si>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</si>
  <si>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</si>
  <si>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</si>
  <si>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</si>
  <si>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</si>
  <si>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</si>
  <si>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</si>
  <si>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</si>
  <si>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</si>
  <si>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</si>
  <si>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</si>
  <si>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</si>
  <si>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</si>
  <si>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</si>
  <si>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</si>
  <si>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</si>
  <si>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</si>
  <si>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</si>
  <si>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</si>
  <si>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</si>
  <si>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</si>
  <si>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</si>
  <si>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</si>
  <si>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</si>
  <si>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</si>
  <si>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</si>
  <si>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</si>
  <si>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</si>
  <si>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</si>
  <si>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</si>
  <si>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</si>
  <si>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</si>
  <si>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</si>
  <si>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</si>
  <si>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</si>
  <si>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</si>
  <si>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</si>
  <si>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</si>
  <si>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</si>
  <si>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</si>
  <si>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</si>
  <si>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</si>
  <si>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</si>
  <si>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</si>
  <si>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</si>
  <si>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</si>
  <si>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</si>
  <si>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</si>
  <si>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</si>
  <si>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</si>
  <si>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</si>
  <si>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</si>
  <si>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</si>
  <si>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</si>
  <si>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</si>
  <si>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</si>
  <si>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</si>
  <si>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</si>
  <si>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</si>
  <si>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</si>
  <si>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</si>
  <si>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</si>
  <si>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</si>
  <si>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</si>
  <si>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</si>
  <si>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</si>
  <si>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</si>
  <si>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</si>
  <si>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</si>
  <si>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</si>
  <si>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</si>
  <si>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</si>
  <si>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</si>
  <si>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</si>
  <si>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</si>
  <si>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</si>
  <si>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</si>
  <si>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</si>
  <si>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</si>
  <si>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</si>
  <si>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</si>
  <si>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</si>
  <si>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</si>
  <si>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</si>
  <si>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</si>
  <si>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</si>
  <si>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</si>
  <si>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</si>
  <si>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</si>
  <si>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</si>
  <si>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</si>
  <si>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</si>
  <si>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</si>
  <si>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</si>
  <si>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</si>
  <si>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</si>
  <si>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</si>
  <si>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</si>
  <si>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</si>
  <si>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</si>
  <si>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</si>
  <si>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</si>
  <si>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</si>
  <si>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</si>
  <si>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</si>
  <si>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</si>
  <si>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</si>
  <si>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</si>
  <si>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</si>
  <si>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</si>
  <si>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</si>
  <si>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</si>
  <si>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</si>
  <si>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</si>
  <si>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</si>
  <si>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</si>
  <si>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</si>
  <si>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</si>
  <si>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</si>
  <si>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</si>
  <si>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</si>
  <si>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</si>
  <si>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</si>
  <si>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</si>
  <si>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</si>
  <si>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</si>
  <si>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</si>
  <si>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</si>
  <si>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</si>
  <si>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</si>
  <si>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</si>
  <si>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</si>
  <si>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</si>
  <si>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</si>
  <si>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</si>
  <si>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</si>
  <si>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</si>
  <si>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</si>
  <si>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</si>
  <si>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</si>
  <si>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</si>
  <si>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</si>
  <si>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</si>
  <si>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</si>
  <si>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</si>
  <si>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</si>
  <si>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</si>
  <si>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</si>
  <si>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</si>
  <si>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</si>
  <si>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</si>
  <si>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</si>
  <si>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</si>
  <si>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</si>
  <si>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</si>
  <si>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</si>
  <si>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</si>
  <si>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</si>
  <si>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</si>
  <si>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</si>
  <si>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</si>
  <si>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</si>
  <si>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</si>
  <si>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</si>
  <si>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</si>
  <si>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</si>
  <si>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</si>
  <si>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</si>
  <si>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</si>
  <si>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</si>
  <si>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</si>
  <si>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</si>
  <si>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</si>
  <si>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</si>
  <si>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</si>
  <si>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</si>
  <si>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</si>
  <si>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</si>
  <si>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</si>
  <si>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</si>
  <si>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</si>
  <si>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</si>
  <si>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</si>
  <si>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</si>
  <si>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</si>
  <si>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</si>
  <si>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</si>
  <si>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</si>
  <si>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</si>
  <si>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</si>
  <si>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</si>
  <si>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</si>
  <si>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</si>
  <si>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</si>
  <si>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</si>
  <si>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</si>
  <si>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</si>
  <si>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</si>
  <si>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</si>
  <si>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</si>
  <si>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</si>
  <si>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</si>
  <si>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</si>
  <si>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</si>
  <si>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</si>
  <si>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</si>
  <si>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</si>
  <si>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</si>
  <si>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</si>
  <si>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</si>
  <si>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</si>
  <si>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</si>
  <si>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</si>
  <si>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</si>
  <si>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</si>
  <si>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</si>
  <si>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</si>
  <si>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</si>
  <si>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</si>
  <si>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</si>
  <si>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</si>
  <si>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</si>
  <si>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</si>
  <si>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</si>
  <si>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</si>
  <si>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</si>
  <si>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</si>
  <si>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</si>
  <si>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</si>
  <si>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</si>
  <si>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</si>
  <si>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</si>
  <si>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</si>
  <si>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</si>
  <si>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</si>
  <si>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</si>
  <si>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</si>
  <si>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</si>
  <si>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</si>
  <si>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</si>
  <si>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</si>
  <si>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</si>
  <si>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</si>
  <si>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</si>
  <si>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</si>
  <si>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</si>
  <si>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</si>
  <si>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</si>
  <si>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</si>
  <si>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</si>
  <si>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</si>
  <si>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</si>
  <si>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</si>
  <si>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</si>
  <si>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</si>
  <si>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</si>
  <si>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</si>
  <si>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</si>
  <si>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</si>
  <si>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</si>
  <si>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</si>
  <si>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</si>
  <si>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</si>
  <si>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</si>
  <si>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</si>
  <si>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</si>
  <si>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</si>
  <si>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</si>
  <si>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</si>
  <si>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</si>
  <si>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</si>
  <si>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</si>
  <si>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</si>
  <si>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</si>
  <si>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</si>
  <si>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</si>
  <si>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</si>
  <si>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</si>
  <si>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</si>
  <si>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</si>
  <si>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</si>
  <si>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</si>
  <si>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</si>
  <si>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</si>
  <si>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</si>
  <si>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</si>
  <si>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</si>
  <si>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</si>
  <si>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</si>
  <si>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</si>
  <si>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</si>
  <si>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</si>
  <si>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</si>
  <si>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</si>
  <si>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</si>
  <si>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</si>
  <si>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</si>
  <si>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</si>
  <si>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</si>
  <si>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</si>
  <si>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</si>
  <si>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</si>
  <si>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</si>
  <si>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</si>
  <si>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</si>
  <si>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</si>
  <si>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</si>
  <si>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</si>
  <si>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</si>
  <si>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</si>
  <si>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</si>
  <si>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</si>
  <si>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</si>
  <si>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</si>
  <si>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</si>
  <si>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</si>
  <si>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</si>
  <si>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</si>
  <si>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</si>
  <si>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</si>
  <si>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</si>
  <si>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</si>
  <si>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</si>
  <si>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</si>
  <si>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</si>
  <si>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</si>
  <si>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</si>
  <si>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</si>
  <si>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</si>
  <si>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</si>
  <si>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</si>
  <si>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</si>
  <si>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</si>
  <si>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</si>
  <si>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</si>
  <si>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</si>
  <si>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</si>
  <si>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</si>
  <si>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</si>
  <si>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</si>
  <si>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</si>
  <si>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</si>
  <si>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</si>
  <si>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</si>
  <si>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</si>
  <si>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</si>
  <si>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</si>
  <si>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</si>
  <si>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</si>
  <si>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</si>
  <si>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</si>
  <si>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</si>
  <si>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</si>
  <si>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</si>
  <si>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</si>
  <si>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</si>
  <si>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</si>
  <si>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</si>
  <si>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</si>
  <si>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</si>
  <si>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</si>
  <si>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</si>
  <si>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</si>
  <si>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</si>
  <si>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</si>
  <si>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</si>
  <si>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</si>
  <si>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</si>
  <si>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</si>
  <si>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</si>
  <si>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</si>
  <si>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</si>
  <si>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</si>
  <si>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</si>
  <si>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</si>
  <si>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</si>
  <si>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</si>
  <si>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</si>
  <si>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</si>
  <si>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</si>
  <si>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</si>
  <si>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</si>
  <si>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</si>
  <si>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</si>
  <si>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</si>
  <si>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</si>
  <si>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</si>
  <si>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</si>
  <si>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</si>
  <si>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</si>
  <si>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</si>
  <si>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</si>
  <si>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</si>
  <si>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</si>
  <si>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</si>
  <si>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</si>
  <si>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</si>
  <si>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</si>
  <si>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</si>
  <si>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</si>
  <si>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</si>
  <si>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</si>
  <si>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</si>
  <si>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</si>
  <si>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</si>
  <si>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</si>
  <si>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</si>
  <si>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</si>
  <si>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</si>
  <si>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</si>
  <si>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</si>
  <si>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</si>
  <si>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</si>
  <si>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</si>
  <si>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</si>
  <si>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</si>
  <si>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</si>
  <si>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</si>
  <si>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</si>
  <si>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</si>
  <si>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</si>
  <si>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</si>
  <si>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</si>
  <si>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</si>
  <si>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</si>
  <si>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</si>
  <si>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</si>
  <si>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</si>
  <si>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</si>
  <si>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</si>
  <si>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</si>
  <si>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</si>
  <si>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</si>
  <si>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</si>
  <si>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</si>
  <si>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</si>
  <si>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</si>
  <si>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</si>
  <si>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</si>
  <si>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</si>
  <si>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</si>
  <si>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</si>
  <si>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</si>
  <si>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</si>
  <si>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</si>
  <si>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</si>
  <si>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</si>
  <si>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</si>
  <si>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</si>
  <si>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</si>
  <si>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</si>
  <si>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</si>
  <si>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</si>
  <si>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</si>
  <si>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</si>
  <si>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</si>
  <si>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</si>
  <si>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</si>
  <si>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</si>
  <si>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</si>
  <si>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</si>
  <si>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</si>
  <si>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</si>
  <si>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</si>
  <si>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</si>
  <si>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</si>
  <si>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</si>
  <si>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</si>
  <si>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</si>
  <si>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</si>
  <si>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</si>
  <si>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</si>
  <si>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</si>
  <si>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</si>
  <si>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</si>
  <si>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</si>
  <si>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</si>
  <si>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</si>
  <si>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</si>
  <si>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</si>
  <si>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</si>
  <si>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</si>
  <si>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</si>
  <si>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</si>
  <si>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</si>
  <si>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</si>
  <si>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</si>
  <si>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</si>
  <si>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</si>
  <si>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</si>
  <si>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</si>
  <si>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</si>
  <si>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</si>
  <si>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</si>
  <si>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</si>
  <si>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</si>
  <si>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</si>
  <si>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</si>
  <si>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</si>
  <si>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</si>
  <si>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</si>
  <si>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</si>
  <si>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</si>
  <si>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</si>
  <si>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</si>
  <si>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</si>
  <si>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</si>
  <si>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</si>
  <si>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</si>
  <si>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</si>
  <si>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</si>
  <si>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</si>
  <si>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</si>
  <si>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</si>
  <si>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</si>
  <si>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</si>
  <si>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</si>
  <si>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</si>
  <si>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</si>
  <si>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</si>
  <si>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</si>
  <si>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</si>
  <si>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</si>
  <si>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</si>
  <si>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</si>
  <si>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</si>
  <si>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</si>
  <si>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</si>
  <si>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</si>
  <si>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</si>
  <si>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</si>
  <si>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</si>
  <si>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</si>
  <si>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</si>
  <si>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</si>
  <si>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</si>
  <si>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</si>
  <si>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</si>
  <si>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</si>
  <si>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</si>
  <si>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</si>
  <si>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</si>
  <si>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</si>
  <si>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</si>
  <si>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</si>
  <si>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</si>
  <si>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</si>
  <si>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</si>
  <si>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</si>
  <si>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</si>
  <si>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</si>
  <si>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</si>
  <si>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</si>
  <si>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</si>
  <si>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</si>
  <si>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</si>
  <si>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</si>
  <si>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</si>
  <si>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</si>
  <si>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</si>
  <si>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</si>
  <si>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</si>
  <si>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</si>
  <si>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</si>
  <si>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</si>
  <si>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</si>
  <si>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</si>
  <si>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</si>
  <si>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</si>
  <si>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</si>
  <si>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</si>
  <si>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</si>
  <si>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</si>
  <si>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</si>
  <si>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</si>
  <si>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</si>
  <si>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</si>
  <si>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</si>
  <si>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</si>
  <si>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</si>
  <si>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</si>
  <si>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</si>
  <si>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</si>
  <si>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</si>
  <si>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</si>
  <si>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</si>
  <si>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</si>
  <si>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</si>
  <si>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</si>
  <si>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</si>
  <si>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</si>
  <si>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</si>
  <si>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</si>
  <si>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</si>
  <si>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</si>
  <si>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</si>
  <si>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</si>
  <si>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</si>
  <si>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</si>
  <si>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</si>
  <si>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</si>
  <si>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</si>
  <si>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</si>
  <si>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</si>
  <si>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</si>
  <si>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</si>
  <si>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</si>
  <si>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</si>
  <si>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</si>
  <si>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</si>
  <si>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</si>
  <si>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</si>
  <si>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</si>
  <si>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</si>
  <si>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</si>
  <si>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</si>
  <si>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</si>
  <si>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</si>
  <si>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</si>
  <si>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</si>
  <si>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</si>
  <si>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</si>
  <si>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</si>
  <si>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</si>
  <si>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</si>
  <si>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</si>
  <si>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</si>
  <si>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</si>
  <si>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</si>
  <si>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</si>
  <si>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</si>
  <si>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</si>
  <si>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</si>
  <si>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</si>
  <si>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</si>
  <si>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</si>
  <si>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</si>
  <si>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</si>
  <si>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</si>
  <si>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</si>
  <si>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</si>
  <si>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</si>
  <si>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</si>
  <si>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</si>
  <si>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</si>
  <si>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</si>
  <si>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</si>
  <si>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</si>
  <si>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</si>
  <si>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</si>
  <si>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</si>
  <si>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</si>
  <si>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</si>
  <si>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</si>
  <si>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</si>
  <si>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</si>
  <si>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</si>
  <si>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</si>
  <si>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</si>
  <si>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</si>
  <si>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</si>
  <si>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</si>
  <si>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</si>
  <si>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</si>
  <si>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</si>
  <si>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</si>
  <si>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</si>
  <si>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</si>
  <si>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</si>
  <si>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</si>
  <si>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</si>
  <si>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</si>
  <si>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</si>
  <si>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</si>
  <si>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</si>
  <si>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</si>
  <si>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</si>
  <si>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</si>
  <si>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</si>
  <si>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</si>
  <si>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</si>
  <si>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</si>
  <si>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</si>
  <si>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</si>
  <si>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</si>
  <si>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</si>
  <si>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</si>
  <si>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</si>
  <si>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</si>
  <si>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</si>
  <si>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</si>
  <si>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</si>
  <si>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</si>
  <si>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</si>
  <si>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</si>
  <si>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</si>
  <si>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</si>
  <si>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</si>
  <si>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</si>
  <si>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</si>
  <si>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</si>
  <si>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</si>
  <si>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</si>
  <si>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</si>
  <si>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</si>
  <si>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</si>
  <si>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</si>
  <si>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</si>
  <si>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</si>
  <si>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</si>
  <si>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</si>
  <si>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</si>
  <si>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</si>
  <si>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</si>
  <si>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</si>
  <si>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</si>
  <si>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</si>
  <si>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</si>
  <si>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</si>
  <si>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</si>
  <si>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</si>
  <si>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</si>
  <si>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</si>
  <si>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</si>
  <si>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</si>
  <si>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</si>
  <si>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</si>
  <si>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</si>
  <si>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</si>
  <si>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</si>
  <si>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</si>
  <si>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</si>
  <si>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</si>
  <si>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</si>
  <si>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</si>
  <si>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</si>
  <si>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</si>
  <si>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</si>
  <si>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</si>
  <si>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</si>
  <si>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</si>
  <si>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</si>
  <si>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</si>
  <si>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</si>
  <si>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</si>
  <si>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</si>
  <si>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</si>
  <si>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</si>
  <si>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</si>
  <si>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</si>
  <si>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</si>
  <si>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</si>
  <si>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</si>
  <si>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</si>
  <si>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</si>
  <si>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</si>
  <si>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</si>
  <si>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</si>
  <si>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</si>
  <si>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</si>
  <si>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</si>
  <si>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</si>
  <si>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</si>
  <si>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</si>
  <si>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</si>
  <si>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</si>
  <si>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</si>
  <si>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</si>
  <si>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</si>
  <si>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</si>
  <si>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</si>
  <si>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</si>
  <si>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</si>
  <si>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</si>
  <si>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</si>
  <si>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</si>
  <si>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</si>
  <si>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</si>
  <si>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</si>
  <si>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</si>
  <si>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</si>
  <si>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</si>
  <si>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</si>
  <si>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</si>
  <si>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</si>
  <si>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</si>
  <si>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</si>
  <si>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</si>
  <si>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</si>
  <si>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</si>
  <si>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</si>
  <si>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</si>
  <si>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</si>
  <si>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</si>
  <si>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</si>
  <si>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</si>
  <si>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</si>
  <si>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</si>
  <si>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</si>
  <si>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</si>
  <si>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</si>
  <si>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</si>
  <si>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</si>
  <si>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</si>
  <si>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</si>
  <si>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</si>
  <si>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</si>
  <si>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</si>
  <si>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</si>
  <si>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</si>
  <si>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</si>
  <si>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</si>
  <si>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</si>
  <si>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</si>
  <si>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</si>
  <si>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</si>
  <si>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</si>
  <si>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</si>
  <si>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</si>
  <si>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</si>
  <si>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</si>
  <si>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</si>
  <si>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</si>
  <si>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</si>
  <si>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</si>
  <si>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</si>
  <si>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</si>
  <si>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</si>
  <si>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</si>
  <si>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</si>
  <si>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</si>
  <si>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</si>
  <si>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</si>
  <si>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</si>
  <si>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</si>
  <si>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</si>
  <si>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</si>
  <si>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</si>
  <si>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</si>
  <si>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</si>
  <si>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</si>
  <si>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</si>
  <si>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</si>
  <si>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</si>
  <si>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</si>
  <si>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</si>
  <si>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</si>
  <si>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</si>
  <si>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</si>
  <si>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</si>
  <si>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</si>
  <si>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</si>
  <si>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</si>
  <si>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</si>
  <si>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</si>
  <si>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</si>
  <si>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</si>
  <si>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</si>
  <si>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</si>
  <si>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</si>
  <si>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</si>
  <si>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</si>
  <si>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</si>
  <si>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</si>
  <si>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</si>
  <si>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</si>
  <si>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</si>
  <si>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</si>
  <si>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</si>
  <si>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</si>
  <si>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</si>
  <si>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</si>
  <si>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</si>
  <si>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</si>
  <si>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</si>
  <si>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</si>
  <si>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</si>
  <si>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</si>
  <si>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</si>
  <si>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</si>
  <si>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</si>
  <si>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</si>
  <si>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</si>
  <si>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</si>
  <si>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</si>
  <si>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</si>
  <si>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</si>
  <si>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</si>
  <si>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</si>
  <si>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</si>
  <si>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</si>
  <si>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</si>
  <si>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</si>
  <si>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</si>
  <si>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</si>
  <si>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</si>
  <si>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</si>
  <si>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</si>
  <si>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</si>
  <si>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</si>
  <si>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</si>
  <si>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</si>
  <si>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</si>
  <si>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</si>
  <si>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</si>
  <si>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</si>
  <si>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</si>
  <si>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</si>
  <si>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</si>
  <si>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</si>
  <si>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</si>
  <si>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</si>
  <si>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</si>
  <si>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</si>
  <si>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</si>
  <si>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</si>
  <si>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</si>
  <si>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</si>
  <si>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</si>
  <si>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</si>
  <si>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</si>
  <si>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</si>
  <si>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</si>
  <si>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</si>
  <si>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</si>
  <si>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</si>
  <si>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</si>
  <si>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</si>
  <si>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</si>
  <si>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</si>
  <si>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</si>
  <si>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</si>
  <si>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</si>
  <si>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</si>
  <si>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</si>
  <si>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</si>
  <si>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</si>
  <si>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</si>
  <si>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</si>
  <si>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</si>
  <si>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</si>
  <si>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</si>
  <si>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</si>
  <si>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</si>
  <si>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</si>
  <si>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</si>
  <si>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</si>
  <si>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</si>
  <si>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</si>
  <si>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</si>
  <si>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</si>
  <si>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</si>
  <si>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</si>
  <si>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</si>
  <si>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</si>
  <si>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</si>
  <si>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</si>
  <si>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</si>
  <si>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</si>
  <si>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</si>
  <si>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</si>
  <si>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</si>
  <si>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</si>
  <si>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</si>
  <si>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</si>
  <si>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</si>
  <si>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</si>
  <si>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</si>
  <si>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</si>
  <si>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</si>
  <si>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</si>
  <si>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</si>
  <si>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</si>
  <si>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</si>
  <si>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</si>
  <si>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</si>
  <si>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</si>
  <si>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</si>
  <si>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</si>
  <si>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</si>
  <si>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</si>
  <si>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</si>
  <si>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</si>
  <si>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</si>
  <si>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</si>
  <si>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</si>
  <si>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</si>
  <si>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</si>
  <si>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</si>
  <si>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</si>
  <si>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</si>
  <si>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</si>
  <si>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</si>
  <si>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</si>
  <si>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</si>
  <si>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</si>
  <si>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</si>
  <si>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</si>
  <si>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</si>
  <si>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</si>
  <si>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</si>
  <si>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</si>
  <si>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</si>
  <si>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</si>
  <si>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</si>
  <si>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</si>
  <si>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</si>
  <si>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</si>
  <si>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</si>
  <si>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</si>
  <si>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</si>
  <si>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</si>
  <si>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</si>
  <si>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</si>
  <si>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</si>
  <si>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</si>
  <si>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</si>
  <si>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</si>
  <si>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</si>
  <si>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</si>
  <si>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</si>
  <si>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</si>
  <si>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</si>
  <si>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</si>
  <si>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</si>
  <si>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</si>
  <si>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</si>
  <si>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</si>
  <si>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</si>
  <si>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</si>
  <si>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</si>
  <si>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</si>
  <si>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</si>
  <si>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</si>
  <si>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</si>
  <si>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</si>
  <si>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</si>
  <si>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</si>
  <si>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</si>
  <si>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</si>
  <si>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</si>
  <si>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</si>
  <si>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</si>
  <si>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</si>
  <si>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</si>
  <si>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</si>
  <si>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</si>
  <si>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</si>
  <si>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</si>
  <si>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</si>
  <si>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</si>
  <si>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</si>
  <si>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</si>
  <si>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</si>
  <si>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</si>
  <si>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</si>
  <si>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</si>
  <si>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</si>
  <si>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</si>
  <si>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</si>
  <si>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</si>
  <si>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</si>
  <si>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</si>
  <si>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</si>
  <si>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</si>
  <si>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</si>
  <si>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</si>
  <si>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</si>
  <si>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</si>
  <si>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</si>
  <si>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</si>
  <si>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</si>
  <si>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</si>
  <si>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</si>
  <si>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</si>
  <si>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</si>
  <si>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</si>
  <si>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</si>
  <si>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</si>
  <si>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</si>
  <si>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</si>
  <si>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</si>
  <si>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</si>
  <si>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</si>
  <si>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</si>
  <si>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</si>
  <si>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</si>
  <si>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</si>
  <si>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</si>
  <si>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</si>
  <si>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</si>
  <si>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</si>
  <si>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</si>
  <si>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</si>
  <si>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</si>
  <si>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</si>
  <si>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</si>
  <si>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</si>
  <si>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</si>
  <si>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</si>
  <si>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</si>
  <si>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</si>
  <si>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</si>
  <si>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</si>
  <si>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</si>
  <si>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</si>
  <si>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</si>
  <si>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</si>
  <si>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</si>
  <si>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</si>
  <si>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</si>
  <si>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</si>
  <si>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</si>
  <si>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</si>
  <si>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</si>
  <si>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</si>
  <si>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</si>
  <si>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</si>
  <si>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</si>
  <si>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</si>
  <si>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</si>
  <si>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</si>
  <si>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</si>
  <si>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</si>
  <si>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</si>
  <si>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</si>
  <si>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</si>
  <si>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</si>
  <si>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</si>
  <si>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</si>
  <si>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</si>
  <si>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</si>
  <si>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</si>
  <si>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</si>
  <si>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</si>
  <si>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</si>
  <si>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</si>
  <si>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</si>
  <si>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</si>
  <si>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</si>
  <si>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</si>
  <si>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</si>
  <si>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</si>
  <si>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</si>
  <si>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</si>
  <si>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</si>
  <si>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</si>
  <si>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</si>
  <si>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</si>
  <si>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</si>
  <si>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</si>
  <si>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</si>
  <si>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</si>
  <si>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</si>
  <si>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</si>
  <si>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</si>
  <si>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</si>
  <si>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</si>
  <si>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</si>
  <si>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</si>
  <si>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</si>
  <si>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</si>
  <si>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</si>
  <si>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</si>
  <si>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</si>
  <si>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</si>
  <si>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</si>
  <si>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</si>
  <si>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</si>
  <si>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</si>
  <si>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</si>
  <si>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</si>
  <si>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</si>
  <si>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</si>
  <si>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</si>
  <si>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</si>
  <si>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</si>
  <si>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</si>
  <si>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</si>
  <si>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</si>
  <si>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</si>
  <si>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</si>
  <si>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</si>
  <si>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</si>
  <si>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</si>
  <si>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</si>
  <si>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</si>
  <si>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</si>
  <si>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</si>
  <si>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</si>
  <si>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</si>
  <si>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</si>
  <si>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</si>
  <si>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</si>
  <si>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</si>
  <si>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</si>
  <si>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</si>
  <si>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</si>
  <si>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</si>
  <si>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</si>
  <si>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</si>
  <si>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</si>
  <si>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</si>
  <si>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</si>
  <si>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</si>
  <si>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</si>
  <si>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</si>
  <si>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</si>
  <si>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</si>
  <si>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</si>
  <si>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</si>
  <si>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</si>
  <si>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</si>
  <si>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</si>
  <si>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</si>
  <si>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</si>
  <si>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</si>
  <si>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</si>
  <si>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</si>
  <si>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</si>
  <si>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</si>
  <si>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</si>
  <si>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</si>
  <si>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</si>
  <si>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</si>
  <si>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</si>
  <si>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</si>
  <si>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</si>
  <si>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</si>
  <si>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</si>
  <si>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</si>
  <si>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</si>
  <si>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</si>
  <si>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</si>
  <si>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</si>
  <si>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</si>
  <si>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</si>
  <si>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</si>
  <si>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</si>
  <si>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</si>
  <si>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</si>
  <si>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</si>
  <si>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</si>
  <si>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</si>
  <si>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</si>
  <si>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</si>
  <si>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</si>
  <si>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</si>
  <si>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</si>
  <si>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</si>
  <si>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</si>
  <si>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</si>
  <si>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</si>
  <si>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</si>
  <si>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</si>
  <si>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</si>
  <si>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</si>
  <si>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</si>
  <si>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</si>
  <si>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</si>
  <si>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</si>
  <si>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</si>
  <si>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</si>
  <si>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</si>
  <si>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</si>
  <si>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</si>
  <si>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</si>
  <si>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</si>
  <si>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</si>
  <si>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</si>
  <si>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</si>
  <si>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</si>
  <si>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</si>
  <si>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</si>
  <si>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</si>
  <si>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</si>
  <si>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</si>
  <si>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</si>
  <si>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</si>
  <si>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</si>
  <si>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</si>
  <si>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</si>
  <si>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</si>
  <si>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</si>
  <si>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</si>
  <si>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</si>
  <si>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</si>
  <si>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</si>
  <si>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</si>
  <si>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</si>
  <si>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</si>
  <si>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</si>
  <si>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</si>
  <si>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</si>
  <si>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</si>
  <si>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</si>
  <si>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</si>
  <si>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</si>
  <si>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</si>
  <si>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</si>
  <si>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</si>
  <si>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</si>
  <si>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</si>
  <si>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</si>
  <si>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</si>
  <si>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</si>
  <si>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</si>
  <si>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</si>
  <si>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</si>
  <si>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</si>
  <si>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</si>
  <si>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</si>
  <si>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</si>
  <si>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</si>
  <si>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</si>
  <si>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</si>
  <si>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</si>
  <si>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</si>
  <si>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</si>
  <si>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</si>
  <si>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</si>
  <si>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</si>
  <si>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</si>
  <si>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</si>
  <si>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</si>
  <si>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</si>
  <si>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</si>
  <si>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</si>
  <si>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</si>
  <si>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</si>
  <si>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</si>
  <si>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</si>
  <si>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</si>
  <si>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</si>
  <si>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</si>
  <si>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</si>
  <si>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</si>
  <si>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</si>
  <si>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</si>
  <si>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</si>
  <si>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</si>
  <si>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</si>
  <si>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</si>
  <si>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</si>
  <si>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</si>
  <si>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</si>
  <si>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</si>
  <si>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</si>
  <si>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</si>
  <si>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</si>
  <si>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</si>
  <si>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</si>
  <si>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</si>
  <si>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</si>
  <si>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</si>
  <si>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</si>
  <si>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</si>
  <si>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</si>
  <si>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</si>
  <si>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</si>
  <si>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</si>
  <si>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</si>
  <si>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</si>
  <si>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</si>
  <si>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</si>
  <si>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</si>
  <si>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</si>
  <si>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</si>
  <si>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</si>
  <si>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</si>
  <si>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</si>
  <si>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</si>
  <si>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</si>
  <si>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</si>
  <si>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</si>
  <si>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</si>
  <si>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</si>
  <si>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</si>
  <si>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</si>
  <si>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</si>
  <si>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</si>
  <si>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</si>
  <si>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</si>
  <si>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</si>
  <si>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</si>
  <si>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</si>
  <si>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</si>
  <si>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</si>
  <si>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</si>
  <si>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</si>
  <si>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</si>
  <si>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</si>
  <si>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</si>
  <si>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</si>
  <si>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</si>
  <si>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</si>
  <si>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</si>
  <si>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</si>
  <si>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</si>
  <si>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</si>
  <si>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</si>
  <si>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</si>
  <si>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</si>
  <si>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</si>
  <si>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</si>
  <si>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</si>
  <si>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</si>
  <si>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</si>
  <si>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</si>
  <si>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</si>
  <si>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</si>
  <si>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</si>
  <si>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</si>
  <si>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</si>
  <si>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</si>
  <si>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</si>
  <si>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</si>
  <si>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</si>
  <si>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</si>
  <si>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</si>
  <si>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</si>
  <si>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</si>
  <si>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</si>
  <si>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</si>
  <si>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</si>
  <si>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</si>
  <si>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</si>
  <si>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</si>
  <si>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</si>
  <si>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</si>
  <si>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</si>
  <si>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</si>
  <si>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</si>
  <si>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</si>
  <si>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</si>
  <si>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</si>
  <si>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</si>
  <si>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</si>
  <si>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</si>
  <si>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</si>
  <si>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</si>
  <si>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</si>
  <si>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</si>
  <si>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</si>
  <si>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</si>
  <si>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</si>
  <si>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</si>
  <si>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</si>
  <si>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</si>
  <si>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</si>
  <si>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</si>
  <si>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</si>
  <si>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</si>
  <si>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</si>
  <si>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</si>
  <si>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</si>
  <si>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</si>
  <si>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</si>
  <si>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</si>
  <si>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</si>
  <si>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</si>
  <si>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</si>
  <si>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</si>
  <si>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</si>
  <si>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</si>
  <si>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</si>
  <si>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</si>
  <si>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</si>
  <si>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</si>
  <si>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</si>
  <si>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</si>
  <si>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</si>
  <si>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</si>
  <si>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</si>
  <si>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</si>
  <si>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</si>
  <si>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</si>
  <si>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</si>
  <si>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</si>
  <si>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</si>
  <si>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</si>
  <si>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</si>
  <si>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</si>
  <si>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</si>
  <si>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</si>
  <si>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</si>
  <si>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</si>
  <si>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</si>
  <si>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</si>
  <si>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</si>
  <si>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</si>
  <si>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</si>
  <si>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</si>
  <si>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</si>
  <si>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</si>
  <si>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</si>
  <si>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</si>
  <si>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</si>
  <si>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</si>
  <si>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</si>
  <si>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</si>
  <si>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</si>
  <si>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</si>
  <si>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</si>
  <si>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</si>
  <si>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</si>
  <si>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</si>
  <si>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</si>
  <si>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</si>
  <si>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</si>
  <si>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</si>
  <si>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</si>
  <si>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</si>
  <si>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</si>
  <si>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</si>
  <si>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</si>
  <si>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</si>
  <si>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</si>
  <si>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</si>
  <si>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</si>
  <si>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</si>
  <si>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</si>
  <si>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</si>
  <si>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</si>
  <si>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</si>
  <si>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</si>
  <si>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</si>
  <si>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</si>
  <si>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</si>
  <si>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</si>
  <si>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</si>
  <si>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</si>
  <si>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</si>
  <si>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</si>
  <si>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</si>
  <si>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</si>
  <si>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</si>
  <si>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</si>
  <si>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</si>
  <si>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</si>
  <si>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</si>
  <si>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</si>
  <si>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</si>
  <si>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</si>
  <si>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</si>
  <si>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</si>
  <si>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</si>
  <si>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</si>
  <si>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</si>
  <si>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</si>
  <si>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</si>
  <si>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</si>
  <si>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</si>
  <si>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</si>
  <si>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</si>
  <si>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</si>
  <si>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</si>
  <si>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</si>
  <si>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</si>
  <si>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</si>
  <si>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</si>
  <si>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</si>
  <si>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</si>
  <si>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</si>
  <si>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</si>
  <si>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</si>
  <si>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</si>
  <si>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</si>
  <si>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</si>
  <si>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</si>
  <si>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</si>
  <si>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</si>
  <si>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</si>
  <si>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</si>
  <si>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</si>
  <si>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</si>
  <si>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</si>
  <si>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</si>
  <si>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</si>
  <si>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</si>
  <si>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</si>
  <si>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</si>
  <si>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</si>
  <si>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</si>
  <si>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</si>
  <si>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</si>
  <si>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</si>
  <si>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</si>
  <si>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</si>
  <si>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</si>
  <si>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</si>
  <si>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</si>
  <si>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</si>
  <si>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</si>
  <si>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</si>
  <si>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</si>
  <si>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</si>
  <si>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</si>
  <si>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</si>
  <si>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</si>
  <si>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</si>
  <si>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</si>
  <si>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</si>
  <si>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</si>
  <si>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</si>
  <si>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</si>
  <si>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</si>
  <si>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</si>
  <si>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</si>
  <si>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</si>
  <si>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</si>
  <si>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</si>
  <si>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</si>
  <si>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</si>
  <si>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</si>
  <si>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</si>
  <si>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</si>
  <si>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</si>
  <si>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</si>
  <si>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</si>
  <si>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</si>
  <si>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</si>
  <si>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</si>
  <si>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</si>
  <si>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</si>
  <si>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</si>
  <si>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</si>
  <si>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</si>
  <si>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</si>
  <si>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</si>
  <si>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</si>
  <si>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</si>
  <si>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</si>
  <si>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</si>
  <si>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</si>
  <si>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</si>
  <si>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</si>
  <si>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</si>
  <si>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</si>
  <si>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</si>
  <si>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</si>
  <si>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</si>
  <si>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</si>
  <si>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</si>
  <si>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</si>
  <si>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</si>
  <si>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</si>
  <si>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</si>
  <si>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</si>
  <si>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</si>
  <si>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</si>
  <si>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</si>
  <si>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</si>
  <si>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</si>
  <si>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</si>
  <si>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</si>
  <si>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</si>
  <si>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</si>
  <si>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</si>
  <si>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</si>
  <si>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</si>
  <si>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</si>
  <si>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</si>
  <si>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</si>
  <si>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</si>
  <si>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</si>
  <si>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</si>
  <si>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</si>
  <si>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</si>
  <si>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</si>
  <si>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</si>
  <si>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</si>
  <si>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</si>
  <si>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</si>
  <si>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</si>
  <si>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</si>
  <si>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</si>
  <si>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</si>
  <si>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</si>
  <si>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</si>
  <si>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</si>
  <si>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</si>
  <si>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</si>
  <si>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</si>
  <si>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</si>
  <si>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</si>
  <si>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</si>
  <si>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</si>
  <si>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</si>
  <si>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</si>
  <si>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</si>
  <si>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</si>
  <si>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</si>
  <si>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</si>
  <si>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</si>
  <si>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</si>
  <si>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</si>
  <si>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</si>
  <si>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</si>
  <si>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</si>
  <si>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</si>
  <si>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</si>
  <si>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</si>
  <si>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</si>
  <si>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</si>
  <si>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</si>
  <si>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</si>
  <si>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</si>
  <si>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</si>
  <si>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</si>
  <si>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</si>
  <si>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</si>
  <si>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</si>
  <si>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</si>
  <si>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</si>
  <si>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</si>
  <si>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</si>
  <si>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</si>
  <si>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</si>
  <si>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</si>
  <si>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</si>
  <si>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</si>
  <si>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</si>
  <si>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</si>
  <si>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</si>
  <si>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</si>
  <si>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</si>
  <si>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</si>
  <si>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</si>
  <si>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</si>
  <si>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</si>
  <si>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</si>
  <si>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</si>
  <si>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</si>
  <si>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</si>
  <si>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</si>
  <si>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</si>
  <si>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</si>
  <si>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</si>
  <si>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</si>
  <si>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</si>
  <si>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</si>
  <si>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</si>
  <si>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</si>
  <si>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</si>
  <si>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</si>
  <si>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</si>
  <si>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</si>
  <si>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</si>
  <si>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</si>
  <si>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</si>
  <si>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</si>
  <si>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</si>
  <si>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</si>
  <si>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</si>
  <si>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</si>
  <si>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</si>
  <si>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</si>
  <si>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</si>
  <si>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</si>
  <si>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</si>
  <si>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</si>
  <si>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</si>
  <si>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</si>
  <si>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</si>
  <si>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</si>
  <si>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</si>
  <si>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</si>
  <si>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</si>
  <si>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</si>
  <si>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</si>
  <si>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</si>
  <si>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</si>
  <si>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</si>
  <si>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</si>
  <si>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</si>
  <si>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</si>
  <si>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</si>
  <si>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</si>
  <si>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</si>
  <si>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</si>
  <si>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</si>
  <si>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</si>
  <si>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</si>
  <si>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</si>
  <si>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</si>
  <si>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</si>
  <si>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</si>
  <si>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</si>
  <si>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</si>
  <si>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</si>
  <si>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</si>
  <si>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</si>
  <si>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</si>
  <si>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</si>
  <si>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</si>
  <si>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</si>
  <si>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</si>
  <si>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</si>
  <si>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</si>
  <si>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</si>
  <si>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</si>
  <si>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</si>
  <si>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</si>
  <si>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</si>
  <si>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</si>
  <si>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</si>
  <si>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</si>
  <si>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</si>
  <si>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</si>
  <si>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</si>
  <si>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</si>
  <si>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</si>
  <si>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</si>
  <si>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</si>
  <si>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</si>
  <si>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</si>
  <si>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</si>
  <si>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</si>
  <si>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</si>
  <si>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</si>
  <si>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</si>
  <si>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</si>
  <si>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</si>
  <si>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</si>
  <si>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</si>
  <si>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</si>
  <si>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</si>
  <si>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</si>
  <si>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</si>
  <si>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</si>
  <si>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</si>
  <si>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</si>
  <si>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</si>
  <si>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</si>
  <si>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</si>
  <si>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</si>
  <si>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</si>
  <si>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</si>
  <si>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</si>
  <si>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</si>
  <si>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</si>
  <si>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</si>
  <si>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</si>
  <si>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</si>
  <si>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</si>
  <si>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</si>
  <si>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</si>
  <si>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</si>
  <si>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</si>
  <si>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</si>
  <si>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</si>
  <si>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</si>
  <si>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</si>
  <si>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</si>
  <si>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</si>
  <si>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</si>
  <si>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</si>
  <si>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</si>
  <si>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</si>
  <si>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</si>
  <si>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</si>
  <si>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</si>
  <si>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</si>
  <si>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</si>
  <si>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</si>
  <si>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</si>
  <si>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</si>
  <si>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</si>
  <si>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</si>
  <si>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</si>
  <si>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</si>
  <si>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</si>
  <si>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</si>
  <si>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</si>
  <si>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</si>
  <si>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</si>
  <si>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</si>
  <si>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</si>
  <si>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</si>
  <si>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</si>
  <si>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</si>
  <si>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</si>
  <si>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</si>
  <si>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</si>
  <si>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</si>
  <si>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</si>
  <si>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</si>
  <si>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</si>
  <si>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</si>
  <si>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</si>
  <si>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</si>
  <si>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</si>
  <si>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</si>
  <si>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</si>
  <si>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</si>
  <si>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</si>
  <si>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</si>
  <si>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</si>
  <si>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</si>
  <si>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</si>
  <si>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</si>
  <si>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</si>
  <si>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</si>
  <si>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</si>
  <si>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</si>
  <si>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</si>
  <si>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</si>
  <si>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</si>
  <si>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</si>
  <si>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</si>
  <si>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</si>
  <si>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</si>
  <si>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</si>
  <si>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</si>
  <si>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</si>
  <si>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</si>
  <si>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</si>
  <si>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</si>
  <si>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</si>
  <si>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</si>
  <si>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</si>
  <si>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</si>
  <si>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</si>
  <si>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</si>
  <si>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</si>
  <si>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</si>
  <si>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</si>
  <si>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</si>
  <si>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</si>
  <si>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</si>
  <si>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</si>
  <si>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</si>
  <si>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</si>
  <si>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</si>
  <si>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</si>
  <si>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</si>
  <si>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</si>
  <si>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</si>
  <si>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</si>
  <si>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</si>
  <si>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</si>
  <si>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</si>
  <si>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</si>
  <si>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</si>
  <si>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</si>
  <si>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</si>
  <si>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</si>
  <si>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</si>
  <si>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</si>
  <si>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</si>
  <si>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</si>
  <si>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</si>
  <si>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</si>
  <si>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</si>
  <si>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</si>
  <si>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</si>
  <si>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</si>
  <si>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</si>
  <si>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</si>
  <si>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</si>
  <si>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</si>
  <si>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</si>
  <si>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</si>
  <si>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</si>
  <si>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</si>
  <si>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</si>
  <si>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</si>
  <si>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</si>
  <si>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</si>
  <si>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</si>
  <si>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</si>
  <si>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</si>
  <si>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</si>
  <si>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</si>
  <si>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</si>
  <si>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</si>
  <si>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</si>
  <si>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</si>
  <si>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</si>
  <si>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</si>
  <si>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</si>
  <si>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</si>
  <si>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</si>
  <si>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</si>
  <si>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</si>
  <si>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</si>
  <si>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</si>
  <si>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</si>
  <si>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</si>
  <si>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</si>
  <si>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</si>
  <si>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</si>
  <si>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</si>
  <si>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</si>
  <si>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</si>
  <si>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</si>
  <si>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</si>
  <si>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</si>
  <si>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</si>
  <si>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</si>
  <si>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</si>
  <si>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</si>
  <si>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</si>
  <si>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</si>
  <si>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</si>
  <si>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</si>
  <si>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</si>
  <si>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</si>
  <si>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</si>
  <si>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</si>
  <si>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</si>
  <si>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</si>
  <si>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</si>
  <si>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</si>
  <si>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</si>
  <si>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</si>
  <si>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</si>
  <si>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</si>
  <si>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</si>
  <si>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</si>
  <si>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</si>
  <si>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</si>
  <si>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</si>
  <si>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</si>
  <si>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</si>
  <si>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</si>
  <si>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</si>
  <si>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</si>
  <si>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</si>
  <si>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</si>
  <si>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</si>
  <si>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</si>
  <si>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</si>
  <si>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</si>
  <si>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</si>
  <si>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</si>
  <si>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</si>
  <si>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</si>
  <si>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</si>
  <si>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</si>
  <si>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</si>
  <si>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</si>
  <si>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</si>
  <si>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</si>
  <si>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</si>
  <si>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</si>
  <si>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</si>
  <si>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</si>
  <si>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</si>
  <si>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</si>
  <si>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</si>
  <si>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</si>
  <si>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</si>
  <si>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</si>
  <si>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</si>
  <si>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</si>
  <si>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</si>
  <si>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</si>
  <si>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</si>
  <si>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</si>
  <si>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</si>
  <si>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</si>
  <si>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</si>
  <si>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</si>
  <si>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</si>
  <si>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</si>
  <si>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</si>
  <si>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</si>
  <si>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</si>
  <si>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</si>
  <si>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</si>
  <si>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</si>
  <si>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</si>
  <si>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</si>
  <si>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</si>
  <si>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</si>
  <si>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</si>
  <si>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</si>
  <si>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</si>
  <si>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</si>
  <si>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</si>
  <si>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</si>
  <si>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</si>
  <si>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</si>
  <si>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</si>
  <si>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</si>
  <si>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</si>
  <si>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</si>
  <si>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</si>
  <si>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</si>
  <si>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</si>
  <si>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</si>
  <si>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</si>
  <si>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</si>
  <si>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</si>
  <si>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</si>
  <si>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</si>
  <si>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</si>
  <si>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</si>
  <si>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</si>
  <si>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</si>
  <si>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</si>
  <si>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</si>
  <si>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</si>
  <si>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</si>
  <si>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</si>
  <si>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</si>
  <si>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</si>
  <si>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</si>
  <si>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</si>
  <si>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</si>
  <si>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</si>
  <si>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</si>
  <si>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</si>
  <si>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</si>
  <si>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</si>
  <si>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</si>
  <si>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</si>
  <si>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</si>
  <si>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</si>
  <si>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</si>
  <si>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</si>
  <si>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</si>
  <si>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</si>
  <si>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</si>
  <si>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</si>
  <si>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</si>
  <si>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</si>
  <si>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</si>
  <si>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</si>
  <si>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</si>
  <si>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</si>
  <si>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</si>
  <si>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</si>
  <si>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</si>
  <si>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</si>
  <si>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</si>
  <si>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</si>
  <si>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</si>
  <si>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</si>
  <si>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</si>
  <si>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</si>
  <si>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</si>
  <si>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</si>
  <si>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</si>
  <si>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</si>
  <si>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</si>
  <si>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</si>
  <si>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</si>
  <si>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</si>
  <si>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</si>
  <si>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</si>
  <si>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</si>
  <si>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</si>
  <si>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</si>
  <si>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</si>
  <si>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</si>
  <si>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</si>
  <si>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</si>
  <si>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</si>
  <si>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</si>
  <si>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</si>
  <si>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</si>
  <si>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</si>
  <si>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</si>
  <si>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</si>
  <si>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</si>
  <si>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</si>
  <si>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</si>
  <si>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</si>
  <si>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</si>
  <si>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</si>
  <si>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</si>
  <si>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</si>
  <si>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</si>
  <si>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</si>
  <si>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</si>
  <si>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</si>
  <si>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</si>
  <si>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</si>
  <si>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</si>
  <si>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</si>
  <si>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</si>
  <si>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</si>
  <si>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</si>
  <si>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</si>
  <si>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</si>
  <si>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</si>
  <si>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</si>
  <si>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</si>
  <si>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</si>
  <si>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</si>
  <si>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</si>
  <si>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</si>
  <si>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</si>
  <si>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</si>
  <si>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</si>
  <si>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</si>
  <si>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</si>
  <si>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</si>
  <si>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</si>
  <si>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</si>
  <si>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</si>
  <si>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</si>
  <si>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</si>
  <si>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</si>
  <si>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</si>
  <si>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</si>
  <si>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</si>
  <si>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</si>
  <si>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</si>
  <si>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</si>
  <si>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</si>
  <si>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</si>
  <si>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</si>
  <si>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</si>
  <si>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</si>
  <si>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</si>
  <si>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</si>
  <si>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</si>
  <si>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</si>
  <si>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</si>
  <si>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</si>
  <si>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</si>
  <si>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</si>
  <si>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</si>
  <si>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</si>
  <si>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</si>
  <si>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</si>
  <si>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</si>
  <si>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</si>
  <si>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</si>
  <si>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</si>
  <si>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</si>
  <si>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</si>
  <si>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</si>
  <si>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</si>
  <si>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</si>
  <si>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</si>
  <si>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</si>
  <si>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</si>
  <si>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</si>
  <si>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</si>
  <si>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</si>
  <si>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</si>
  <si>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</si>
  <si>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</si>
  <si>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</si>
  <si>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</si>
  <si>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</si>
  <si>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</si>
  <si>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</si>
  <si>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</si>
  <si>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</si>
  <si>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</si>
  <si>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</si>
  <si>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</si>
  <si>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</si>
  <si>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</si>
  <si>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</si>
  <si>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</si>
  <si>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</si>
  <si>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</si>
  <si>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</si>
  <si>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</si>
  <si>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</si>
  <si>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</si>
  <si>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</si>
  <si>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</si>
  <si>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</si>
  <si>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</si>
  <si>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</si>
  <si>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</si>
  <si>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</si>
  <si>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</si>
  <si>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</si>
  <si>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</si>
  <si>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</si>
  <si>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</si>
  <si>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</si>
  <si>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</si>
  <si>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</si>
  <si>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</si>
  <si>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</si>
  <si>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</si>
  <si>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</si>
  <si>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</si>
  <si>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</si>
  <si>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</si>
  <si>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</si>
  <si>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</si>
  <si>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</si>
  <si>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</si>
  <si>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</si>
  <si>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</si>
  <si>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</si>
  <si>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</si>
  <si>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</si>
  <si>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</si>
  <si>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</si>
  <si>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</si>
  <si>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</si>
  <si>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</si>
  <si>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</si>
  <si>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</si>
  <si>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</si>
  <si>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</si>
  <si>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</si>
  <si>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</si>
  <si>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</si>
  <si>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</si>
  <si>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</si>
  <si>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</si>
  <si>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</si>
  <si>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</si>
  <si>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</si>
  <si>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</si>
  <si>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</si>
  <si>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</si>
  <si>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</si>
  <si>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</si>
  <si>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</si>
  <si>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</si>
  <si>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</si>
  <si>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</si>
  <si>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</si>
  <si>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</si>
  <si>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</si>
  <si>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</si>
  <si>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</si>
  <si>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</si>
  <si>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</si>
  <si>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</si>
  <si>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</si>
  <si>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</si>
  <si>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</si>
  <si>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</si>
  <si>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</si>
  <si>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</si>
  <si>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</si>
  <si>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</si>
  <si>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</si>
  <si>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</si>
  <si>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</si>
  <si>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</si>
  <si>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</si>
  <si>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</si>
  <si>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</si>
  <si>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</si>
  <si>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</si>
  <si>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</si>
  <si>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</si>
  <si>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</si>
  <si>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</si>
  <si>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</si>
  <si>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</si>
  <si>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</si>
  <si>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</si>
  <si>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</si>
  <si>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</si>
  <si>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</si>
  <si>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</si>
  <si>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</si>
  <si>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</si>
  <si>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</si>
  <si>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</si>
  <si>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</si>
  <si>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</si>
  <si>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</si>
  <si>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</si>
  <si>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</si>
  <si>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</si>
  <si>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</si>
  <si>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</si>
  <si>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</si>
  <si>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</si>
  <si>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</si>
  <si>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</si>
  <si>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</si>
  <si>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</si>
  <si>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</si>
  <si>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</si>
  <si>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</si>
  <si>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</si>
  <si>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</si>
  <si>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</si>
  <si>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</si>
  <si>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</si>
  <si>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</si>
  <si>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</si>
  <si>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</si>
  <si>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</si>
  <si>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</si>
  <si>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</si>
  <si>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</si>
  <si>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</si>
  <si>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</si>
  <si>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</si>
  <si>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</si>
  <si>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</si>
  <si>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</si>
  <si>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</si>
  <si>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</si>
  <si>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</si>
  <si>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</si>
  <si>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</si>
  <si>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</si>
  <si>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</si>
  <si>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</si>
  <si>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</si>
  <si>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</si>
  <si>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</si>
  <si>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</si>
  <si>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</si>
  <si>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</si>
  <si>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</si>
  <si>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</si>
  <si>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</si>
  <si>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</si>
  <si>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</si>
  <si>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</si>
  <si>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</si>
  <si>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</si>
  <si>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</si>
  <si>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</si>
  <si>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</si>
  <si>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</si>
  <si>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</si>
  <si>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</si>
  <si>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</si>
  <si>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</si>
  <si>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</si>
  <si>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</si>
  <si>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</si>
  <si>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</si>
  <si>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</si>
  <si>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</si>
  <si>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</si>
  <si>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</si>
  <si>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</si>
  <si>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</si>
  <si>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</si>
  <si>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</si>
  <si>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</si>
  <si>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</si>
  <si>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</si>
  <si>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</si>
  <si>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</si>
  <si>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</si>
  <si>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</si>
  <si>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</si>
  <si>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</si>
  <si>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</si>
  <si>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</si>
  <si>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</si>
  <si>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</si>
  <si>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</si>
  <si>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</si>
  <si>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</si>
  <si>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</si>
  <si>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</si>
  <si>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</si>
  <si>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</si>
  <si>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</si>
  <si>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</si>
  <si>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</si>
  <si>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</si>
  <si>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</si>
  <si>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</si>
  <si>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</si>
  <si>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</si>
  <si>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</si>
  <si>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</si>
  <si>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</si>
  <si>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</si>
  <si>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</si>
  <si>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</si>
  <si>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</si>
  <si>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</si>
  <si>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</si>
  <si>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</si>
  <si>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</si>
  <si>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</si>
  <si>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</si>
  <si>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</si>
  <si>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</si>
  <si>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</si>
  <si>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</si>
  <si>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</si>
  <si>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</si>
  <si>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</si>
  <si>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</si>
  <si>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</si>
  <si>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</si>
  <si>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</si>
  <si>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</si>
  <si>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</si>
  <si>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</si>
  <si>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</si>
  <si>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</si>
  <si>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</si>
  <si>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</si>
  <si>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</si>
  <si>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</si>
  <si>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</si>
  <si>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</si>
  <si>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</si>
  <si>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</si>
  <si>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</si>
  <si>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</si>
  <si>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</si>
  <si>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</si>
  <si>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</si>
  <si>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</si>
  <si>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</si>
  <si>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</si>
  <si>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</si>
  <si>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</si>
  <si>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</si>
  <si>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</si>
  <si>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</si>
  <si>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</si>
  <si>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</si>
  <si>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</si>
  <si>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</si>
  <si>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</si>
  <si>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</si>
  <si>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</si>
  <si>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</si>
  <si>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</si>
  <si>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</si>
  <si>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</si>
  <si>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</si>
  <si>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</si>
  <si>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</si>
  <si>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</si>
  <si>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</si>
  <si>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</si>
  <si>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</si>
  <si>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</si>
  <si>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</si>
  <si>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</si>
  <si>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</si>
  <si>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</si>
  <si>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</si>
  <si>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</si>
  <si>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</si>
  <si>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</si>
  <si>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</si>
  <si>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</si>
  <si>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</si>
  <si>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</si>
  <si>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</si>
  <si>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</si>
  <si>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</si>
  <si>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</si>
  <si>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</si>
  <si>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</si>
  <si>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</si>
  <si>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</si>
  <si>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</si>
  <si>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</si>
  <si>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</si>
  <si>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</si>
  <si>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</si>
  <si>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</si>
  <si>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</si>
  <si>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</si>
  <si>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</si>
  <si>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</si>
  <si>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</si>
  <si>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</si>
  <si>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</si>
  <si>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</si>
  <si>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</si>
  <si>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</si>
  <si>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</si>
  <si>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</si>
  <si>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</si>
  <si>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</si>
  <si>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</si>
  <si>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</si>
  <si>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</si>
  <si>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</si>
  <si>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</si>
  <si>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</si>
  <si>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</si>
  <si>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</si>
  <si>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</si>
  <si>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</si>
  <si>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</si>
  <si>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</si>
  <si>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</si>
  <si>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</si>
  <si>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</si>
  <si>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</si>
  <si>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</si>
  <si>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</si>
  <si>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</si>
  <si>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</si>
  <si>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</si>
  <si>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</si>
  <si>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</si>
  <si>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</si>
  <si>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</si>
  <si>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</si>
  <si>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</si>
  <si>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</si>
  <si>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</si>
  <si>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</si>
  <si>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</si>
  <si>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</si>
  <si>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</si>
  <si>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</si>
  <si>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</si>
  <si>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</si>
  <si>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</si>
  <si>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</si>
  <si>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</si>
  <si>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</si>
  <si>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</si>
  <si>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</si>
  <si>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</si>
  <si>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</si>
  <si>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</si>
  <si>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</si>
  <si>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</si>
  <si>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</si>
  <si>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</si>
  <si>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</si>
  <si>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</si>
  <si>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</si>
  <si>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</si>
  <si>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</si>
  <si>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</si>
  <si>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</si>
  <si>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</si>
  <si>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</si>
  <si>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</si>
  <si>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</si>
  <si>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</si>
  <si>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</si>
  <si>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</si>
  <si>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</si>
  <si>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</si>
  <si>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</si>
  <si>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</si>
  <si>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</si>
  <si>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</si>
  <si>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</si>
  <si>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</si>
  <si>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</si>
  <si>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</si>
  <si>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</si>
  <si>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</si>
  <si>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</si>
  <si>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</si>
  <si>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</si>
  <si>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</si>
  <si>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</si>
  <si>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</si>
  <si>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</si>
  <si>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</si>
  <si>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</si>
  <si>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</si>
  <si>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</si>
  <si>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</si>
  <si>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</si>
  <si>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</si>
  <si>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</si>
  <si>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</si>
  <si>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</si>
  <si>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</si>
  <si>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</si>
  <si>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</si>
  <si>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</si>
  <si>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</si>
  <si>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</si>
  <si>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</si>
  <si>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</si>
  <si>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</si>
  <si>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</si>
  <si>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</si>
  <si>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</si>
  <si>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</si>
  <si>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</si>
  <si>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</si>
  <si>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</si>
  <si>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</si>
  <si>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</si>
  <si>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</si>
  <si>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</si>
  <si>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</si>
  <si>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</si>
  <si>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</si>
  <si>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</si>
  <si>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</si>
  <si>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</si>
  <si>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</si>
  <si>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</si>
  <si>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</si>
  <si>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</si>
  <si>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</si>
  <si>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</si>
  <si>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</si>
  <si>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</si>
  <si>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</si>
  <si>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</si>
  <si>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</si>
  <si>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</si>
  <si>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</si>
  <si>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</si>
  <si>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</si>
  <si>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</si>
  <si>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</si>
  <si>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</si>
  <si>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</si>
  <si>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</si>
  <si>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</si>
  <si>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</si>
  <si>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</si>
  <si>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</si>
  <si>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</si>
  <si>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</si>
  <si>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</si>
  <si>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</si>
  <si>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</si>
  <si>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</si>
  <si>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</si>
  <si>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</si>
  <si>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</si>
  <si>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</si>
  <si>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</si>
  <si>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</si>
  <si>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</si>
  <si>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</si>
  <si>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</si>
  <si>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</si>
  <si>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</si>
  <si>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</si>
  <si>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</si>
  <si>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</si>
  <si>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</si>
  <si>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</si>
  <si>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</si>
  <si>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</si>
  <si>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</si>
  <si>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</si>
  <si>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</si>
  <si>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</si>
  <si>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</si>
  <si>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</si>
  <si>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</si>
  <si>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</si>
  <si>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</si>
  <si>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</si>
  <si>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</si>
  <si>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</si>
  <si>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</si>
  <si>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</si>
  <si>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</si>
  <si>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</si>
  <si>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</si>
  <si>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</si>
  <si>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</si>
  <si>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</si>
  <si>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</si>
  <si>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</si>
  <si>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</si>
  <si>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</si>
  <si>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</si>
  <si>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</si>
  <si>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</si>
  <si>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</si>
  <si>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</si>
  <si>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</si>
  <si>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</si>
  <si>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</si>
  <si>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</si>
  <si>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</si>
  <si>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</si>
  <si>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</si>
  <si>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</si>
  <si>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</si>
  <si>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</si>
  <si>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</si>
  <si>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</si>
  <si>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</si>
  <si>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</si>
  <si>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</si>
  <si>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</si>
  <si>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</si>
  <si>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</si>
  <si>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</si>
  <si>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</si>
  <si>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</si>
  <si>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</si>
  <si>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</si>
  <si>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</si>
  <si>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</si>
  <si>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</si>
  <si>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</si>
  <si>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</si>
  <si>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</si>
  <si>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</si>
  <si>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</si>
  <si>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</si>
  <si>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</si>
  <si>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</si>
  <si>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</si>
  <si>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</si>
  <si>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</si>
  <si>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</si>
  <si>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</si>
  <si>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</si>
  <si>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</si>
  <si>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</si>
  <si>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</si>
  <si>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</si>
  <si>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</si>
  <si>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</si>
  <si>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</si>
  <si>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</si>
  <si>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</si>
  <si>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</si>
  <si>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</si>
  <si>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</si>
  <si>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</si>
  <si>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</si>
  <si>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</si>
  <si>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</si>
  <si>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</si>
  <si>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</si>
  <si>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</si>
  <si>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</si>
  <si>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</si>
  <si>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</si>
  <si>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</si>
  <si>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</si>
  <si>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</si>
  <si>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</si>
  <si>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</si>
  <si>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</si>
  <si>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</si>
  <si>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</si>
  <si>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</si>
  <si>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</si>
  <si>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</si>
  <si>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</si>
  <si>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</si>
  <si>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</si>
  <si>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</si>
  <si>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</si>
  <si>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</si>
  <si>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</si>
  <si>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</si>
  <si>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</si>
  <si>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</si>
  <si>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</si>
  <si>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</si>
  <si>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</si>
  <si>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</si>
  <si>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</si>
  <si>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</si>
  <si>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</si>
  <si>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</si>
  <si>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</si>
  <si>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</si>
  <si>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</si>
  <si>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</si>
  <si>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</si>
  <si>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</si>
  <si>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</si>
  <si>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</si>
  <si>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</si>
  <si>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</si>
  <si>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</si>
  <si>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</si>
  <si>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</si>
  <si>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</si>
  <si>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</si>
  <si>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</si>
  <si>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</si>
  <si>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</si>
  <si>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</si>
  <si>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</si>
  <si>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</si>
  <si>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</si>
  <si>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</si>
  <si>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</si>
  <si>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</si>
  <si>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</si>
  <si>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</si>
  <si>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</si>
  <si>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</si>
  <si>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</si>
  <si>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</si>
  <si>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</si>
  <si>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</si>
  <si>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</si>
  <si>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</si>
  <si>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</si>
  <si>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</si>
  <si>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</si>
  <si>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</si>
  <si>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</si>
  <si>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</si>
  <si>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</si>
  <si>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</si>
  <si>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</si>
  <si>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</si>
  <si>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</si>
  <si>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</si>
  <si>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</si>
  <si>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</si>
  <si>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</si>
  <si>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</si>
  <si>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</si>
  <si>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</si>
  <si>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</si>
  <si>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</si>
  <si>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</si>
  <si>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</si>
  <si>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</si>
  <si>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</si>
  <si>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</si>
  <si>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</si>
  <si>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</si>
  <si>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</si>
  <si>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</si>
  <si>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</si>
  <si>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</si>
  <si>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</si>
  <si>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</si>
  <si>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</si>
  <si>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</si>
  <si>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</si>
  <si>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</si>
  <si>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</si>
  <si>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</si>
  <si>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</si>
  <si>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</si>
  <si>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</si>
  <si>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</si>
  <si>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</si>
  <si>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</si>
  <si>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</si>
  <si>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</si>
  <si>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</si>
  <si>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</si>
  <si>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</si>
  <si>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</si>
  <si>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</si>
  <si>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</si>
  <si>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</si>
  <si>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</si>
  <si>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</si>
  <si>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</si>
  <si>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</si>
  <si>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</si>
  <si>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</si>
  <si>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</si>
  <si>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</si>
  <si>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</si>
  <si>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</si>
  <si>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</si>
  <si>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</si>
  <si>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</si>
  <si>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</si>
  <si>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</si>
  <si>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</si>
  <si>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</si>
  <si>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</si>
  <si>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</si>
  <si>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</si>
  <si>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</si>
  <si>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</si>
  <si>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</si>
  <si>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</si>
  <si>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</si>
  <si>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</si>
  <si>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</si>
  <si>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</si>
  <si>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</si>
  <si>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</si>
  <si>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</si>
  <si>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</si>
  <si>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</si>
  <si>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</si>
  <si>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</si>
  <si>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</si>
  <si>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</si>
  <si>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</si>
  <si>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</si>
  <si>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</si>
  <si>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</si>
  <si>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</si>
  <si>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</si>
  <si>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</si>
  <si>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</si>
  <si>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</si>
  <si>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</si>
  <si>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</si>
  <si>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</si>
  <si>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</si>
  <si>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</si>
  <si>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</si>
  <si>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</si>
  <si>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</si>
  <si>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</si>
  <si>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</si>
  <si>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</si>
  <si>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</si>
  <si>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</si>
  <si>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</si>
  <si>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</si>
  <si>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</si>
  <si>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</si>
  <si>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</si>
  <si>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</si>
  <si>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</si>
  <si>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</si>
  <si>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</si>
  <si>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</si>
  <si>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</si>
  <si>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</si>
  <si>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</si>
  <si>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</si>
  <si>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</si>
  <si>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</si>
  <si>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</si>
  <si>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</si>
  <si>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</si>
  <si>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</si>
  <si>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</si>
  <si>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</si>
  <si>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</si>
  <si>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</si>
  <si>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</si>
  <si>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</si>
  <si>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</si>
  <si>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</si>
  <si>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</si>
  <si>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</si>
  <si>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</si>
  <si>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</si>
  <si>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</si>
  <si>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</si>
  <si>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</si>
  <si>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</si>
  <si>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</si>
  <si>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</si>
  <si>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</si>
  <si>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</si>
  <si>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</si>
  <si>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</si>
  <si>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</si>
  <si>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</si>
  <si>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</si>
  <si>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</si>
  <si>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</si>
  <si>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</si>
  <si>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</si>
  <si>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</si>
  <si>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</si>
  <si>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</si>
  <si>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</si>
  <si>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</si>
  <si>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</si>
  <si>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</si>
  <si>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</si>
  <si>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</si>
  <si>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</si>
  <si>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</si>
  <si>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</si>
  <si>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</si>
  <si>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</si>
  <si>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</si>
  <si>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</si>
  <si>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</si>
  <si>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</si>
  <si>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</si>
  <si>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</si>
  <si>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</si>
  <si>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</si>
  <si>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</si>
  <si>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</si>
  <si>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</si>
  <si>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</si>
  <si>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</si>
  <si>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</si>
  <si>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</si>
  <si>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</si>
  <si>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</si>
  <si>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</si>
  <si>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</si>
  <si>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</si>
  <si>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</si>
  <si>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</si>
  <si>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</si>
  <si>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</si>
  <si>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</si>
  <si>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</si>
  <si>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</si>
  <si>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</si>
  <si>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</si>
  <si>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</si>
  <si>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</si>
  <si>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</si>
  <si>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</si>
  <si>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</si>
  <si>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</si>
  <si>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</si>
  <si>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</si>
  <si>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</si>
  <si>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</si>
  <si>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</si>
  <si>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</si>
  <si>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</si>
  <si>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</si>
  <si>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</si>
  <si>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</si>
  <si>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</si>
  <si>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</si>
  <si>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</si>
  <si>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</si>
  <si>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</si>
  <si>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</si>
  <si>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</si>
  <si>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</si>
  <si>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</si>
  <si>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</si>
  <si>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</si>
  <si>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</si>
  <si>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</si>
  <si>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</si>
  <si>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</si>
  <si>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</si>
  <si>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</si>
  <si>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</si>
  <si>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</si>
  <si>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</si>
  <si>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</si>
  <si>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</si>
  <si>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</si>
  <si>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</si>
  <si>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</si>
  <si>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</si>
  <si>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</si>
  <si>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</si>
  <si>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</si>
  <si>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</si>
  <si>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</si>
  <si>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</si>
  <si>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</si>
  <si>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</si>
  <si>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</si>
  <si>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</si>
  <si>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</si>
  <si>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</si>
  <si>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</si>
  <si>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</si>
  <si>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</si>
  <si>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</si>
  <si>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</si>
  <si>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</si>
  <si>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</si>
  <si>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</si>
  <si>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</si>
  <si>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</si>
  <si>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</si>
  <si>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</si>
  <si>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</si>
  <si>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</si>
  <si>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</si>
  <si>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</si>
  <si>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</si>
  <si>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</si>
  <si>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</si>
  <si>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</si>
  <si>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</si>
  <si>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</si>
  <si>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</si>
  <si>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</si>
  <si>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</si>
  <si>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</si>
  <si>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</si>
  <si>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</si>
  <si>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</si>
  <si>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</si>
  <si>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</si>
  <si>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</si>
  <si>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</si>
  <si>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</si>
  <si>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</si>
  <si>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</si>
  <si>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</si>
  <si>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</si>
  <si>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</si>
  <si>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</si>
  <si>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</si>
  <si>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</si>
  <si>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</si>
  <si>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</si>
  <si>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</si>
  <si>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</si>
  <si>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</si>
  <si>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</si>
  <si>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</si>
  <si>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</si>
  <si>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</si>
  <si>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</si>
  <si>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</si>
  <si>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</si>
  <si>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</si>
  <si>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</si>
  <si>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</si>
  <si>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</si>
  <si>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</si>
  <si>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</si>
  <si>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</si>
  <si>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</si>
  <si>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</si>
  <si>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</si>
  <si>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</si>
  <si>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</si>
  <si>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</si>
  <si>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</si>
  <si>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</si>
  <si>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</si>
  <si>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</si>
  <si>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</si>
  <si>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</si>
  <si>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</si>
  <si>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</si>
  <si>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</si>
  <si>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</si>
  <si>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</si>
  <si>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</si>
  <si>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</si>
  <si>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</si>
  <si>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</si>
  <si>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</si>
  <si>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</si>
  <si>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</si>
  <si>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</si>
  <si>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</si>
  <si>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</si>
  <si>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</si>
  <si>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</si>
  <si>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</si>
  <si>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</si>
  <si>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</si>
  <si>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</si>
  <si>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</si>
  <si>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</si>
  <si>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</si>
  <si>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</si>
  <si>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</si>
  <si>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</si>
  <si>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</si>
  <si>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</si>
  <si>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</si>
  <si>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</si>
  <si>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</si>
  <si>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</si>
  <si>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</si>
  <si>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</si>
  <si>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</si>
  <si>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</si>
  <si>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</si>
  <si>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</si>
  <si>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</si>
  <si>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</si>
  <si>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</si>
  <si>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</si>
  <si>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</si>
  <si>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</si>
  <si>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</si>
  <si>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</si>
  <si>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</si>
  <si>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</si>
  <si>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</si>
  <si>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</si>
  <si>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</si>
  <si>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</si>
  <si>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</si>
  <si>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</si>
  <si>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</si>
  <si>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</si>
  <si>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</si>
  <si>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</si>
  <si>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</si>
  <si>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</si>
  <si>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</si>
  <si>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</si>
  <si>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</si>
  <si>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</si>
  <si>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</si>
  <si>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</si>
  <si>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</si>
  <si>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</si>
  <si>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</si>
  <si>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</si>
  <si>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</si>
  <si>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</si>
  <si>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</si>
  <si>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</si>
  <si>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</si>
  <si>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</si>
  <si>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</si>
  <si>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</si>
  <si>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</si>
  <si>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</si>
  <si>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</si>
  <si>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</si>
  <si>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</si>
  <si>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</si>
  <si>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</si>
  <si>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</si>
  <si>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</si>
  <si>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</si>
  <si>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</si>
  <si>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</si>
  <si>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</si>
  <si>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</si>
  <si>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</si>
  <si>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</si>
  <si>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</si>
  <si>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</si>
  <si>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</si>
  <si>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</si>
  <si>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</si>
  <si>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</si>
  <si>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</si>
  <si>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</si>
  <si>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</si>
  <si>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</si>
  <si>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</si>
  <si>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</si>
  <si>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</si>
  <si>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</si>
  <si>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</si>
  <si>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</si>
  <si>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</si>
  <si>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</si>
  <si>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</si>
  <si>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</si>
  <si>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</si>
  <si>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</si>
  <si>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</si>
  <si>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</si>
  <si>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</si>
  <si>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</si>
  <si>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</si>
  <si>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</si>
  <si>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</si>
  <si>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</si>
  <si>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</si>
  <si>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</si>
  <si>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</si>
  <si>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</si>
  <si>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</si>
  <si>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</si>
  <si>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</si>
  <si>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</si>
  <si>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</si>
  <si>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</si>
  <si>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</si>
  <si>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</si>
  <si>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</si>
  <si>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</si>
  <si>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</si>
  <si>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</si>
  <si>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</si>
  <si>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</si>
  <si>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</si>
  <si>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</si>
  <si>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</si>
  <si>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</si>
  <si>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</si>
  <si>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</si>
  <si>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</si>
  <si>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</si>
  <si>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</si>
  <si>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</si>
  <si>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</si>
  <si>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</si>
  <si>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</si>
  <si>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</si>
  <si>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</si>
  <si>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</si>
  <si>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</si>
  <si>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</si>
  <si>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</si>
  <si>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</si>
  <si>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</si>
  <si>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</si>
  <si>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</si>
  <si>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</si>
  <si>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</si>
  <si>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</si>
  <si>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</si>
  <si>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</si>
  <si>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</si>
  <si>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</si>
  <si>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</si>
  <si>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</si>
  <si>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</si>
  <si>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</si>
  <si>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</si>
  <si>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</si>
  <si>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</si>
  <si>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</si>
  <si>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</si>
  <si>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</si>
  <si>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</si>
  <si>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</si>
  <si>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</si>
  <si>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</si>
  <si>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</si>
  <si>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</si>
  <si>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</si>
  <si>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</si>
  <si>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</si>
  <si>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</si>
  <si>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</si>
  <si>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</si>
  <si>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</si>
  <si>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</si>
  <si>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</si>
  <si>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</si>
  <si>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</si>
  <si>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</si>
  <si>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</si>
  <si>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</si>
  <si>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</si>
  <si>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</si>
  <si>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</si>
  <si>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</si>
  <si>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</si>
  <si>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</si>
  <si>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</si>
  <si>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</si>
  <si>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</si>
  <si>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</si>
  <si>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</si>
  <si>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</si>
  <si>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</si>
  <si>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</si>
  <si>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</si>
  <si>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</si>
  <si>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</si>
  <si>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</si>
  <si>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</si>
  <si>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</si>
  <si>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</si>
  <si>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</si>
  <si>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</si>
  <si>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</si>
  <si>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</si>
  <si>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</si>
  <si>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</si>
  <si>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</si>
  <si>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</si>
  <si>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</si>
  <si>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</si>
  <si>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</si>
  <si>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</si>
  <si>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</si>
  <si>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</si>
  <si>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</si>
  <si>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</si>
  <si>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</si>
  <si>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</si>
  <si>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</si>
  <si>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</si>
  <si>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</si>
  <si>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</si>
  <si>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</si>
  <si>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</si>
  <si>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</si>
  <si>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</si>
  <si>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</si>
  <si>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</si>
  <si>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</si>
  <si>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</si>
  <si>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</si>
  <si>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</si>
  <si>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</si>
  <si>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</si>
  <si>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</si>
  <si>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</si>
  <si>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</si>
  <si>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</si>
  <si>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</si>
  <si>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</si>
  <si>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</si>
  <si>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</si>
  <si>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</si>
  <si>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</si>
  <si>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</si>
  <si>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</si>
  <si>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</si>
  <si>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</si>
  <si>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</si>
  <si>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</si>
  <si>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</si>
  <si>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</si>
  <si>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</si>
  <si>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</si>
  <si>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</si>
  <si>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</si>
  <si>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</si>
  <si>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</si>
  <si>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</si>
  <si>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</si>
  <si>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</si>
  <si>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</si>
  <si>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</si>
  <si>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</si>
  <si>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</si>
  <si>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</si>
  <si>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</si>
  <si>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</si>
  <si>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</si>
  <si>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</si>
  <si>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</si>
  <si>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</si>
  <si>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</si>
  <si>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</si>
  <si>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</si>
  <si>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</si>
  <si>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</si>
  <si>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</si>
  <si>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</si>
  <si>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</si>
  <si>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</si>
  <si>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</si>
  <si>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</si>
  <si>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</si>
  <si>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</si>
  <si>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</si>
  <si>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</si>
  <si>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</si>
  <si>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</si>
  <si>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</si>
  <si>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</si>
  <si>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</si>
  <si>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</si>
  <si>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</si>
  <si>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</si>
  <si>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</si>
  <si>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</si>
  <si>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</si>
  <si>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</si>
  <si>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</si>
  <si>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</si>
  <si>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</si>
  <si>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</si>
  <si>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</si>
  <si>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</si>
  <si>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</si>
  <si>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</si>
  <si>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</si>
  <si>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</si>
  <si>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</si>
  <si>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</si>
  <si>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</si>
  <si>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</si>
  <si>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</si>
  <si>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</si>
  <si>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</si>
  <si>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</si>
  <si>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</si>
  <si>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</si>
  <si>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</si>
  <si>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</si>
  <si>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</si>
  <si>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</si>
  <si>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</si>
  <si>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</si>
  <si>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</si>
  <si>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</si>
  <si>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</si>
  <si>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</si>
  <si>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</si>
  <si>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</si>
  <si>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</si>
  <si>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</si>
  <si>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</si>
  <si>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</si>
  <si>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</si>
  <si>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</si>
  <si>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</si>
  <si>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</si>
  <si>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</si>
  <si>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</si>
  <si>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</si>
  <si>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</si>
  <si>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</si>
  <si>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</si>
  <si>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</si>
  <si>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</si>
  <si>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</si>
  <si>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</si>
  <si>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</si>
  <si>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</si>
  <si>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</si>
  <si>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</si>
  <si>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</si>
  <si>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</si>
  <si>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</si>
  <si>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</si>
  <si>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</si>
  <si>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</si>
  <si>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</si>
  <si>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</si>
  <si>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</si>
  <si>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</si>
  <si>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</si>
  <si>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</si>
  <si>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</si>
  <si>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</si>
  <si>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</si>
  <si>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</si>
  <si>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</si>
  <si>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</si>
  <si>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</si>
  <si>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</si>
  <si>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</si>
  <si>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</si>
  <si>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</si>
  <si>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</si>
  <si>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</si>
  <si>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</si>
  <si>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</si>
  <si>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</si>
  <si>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</si>
  <si>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</si>
  <si>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</si>
  <si>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</si>
  <si>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</si>
  <si>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</si>
  <si>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</si>
  <si>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</si>
  <si>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</si>
  <si>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</si>
  <si>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</si>
  <si>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</si>
  <si>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</si>
  <si>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</si>
  <si>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</si>
  <si>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</si>
  <si>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</si>
  <si>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</si>
  <si>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</si>
  <si>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</si>
  <si>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</si>
  <si>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</si>
  <si>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</si>
  <si>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</si>
  <si>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</si>
  <si>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</si>
  <si>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</si>
  <si>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</si>
  <si>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</si>
  <si>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</si>
  <si>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</si>
  <si>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</si>
  <si>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</si>
  <si>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</si>
  <si>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</si>
  <si>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</si>
  <si>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</si>
  <si>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</si>
  <si>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</si>
  <si>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</si>
  <si>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</si>
  <si>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</si>
  <si>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</si>
  <si>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</si>
  <si>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</si>
  <si>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</si>
  <si>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</si>
  <si>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</si>
  <si>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</si>
  <si>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</si>
  <si>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</si>
  <si>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</si>
  <si>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</si>
  <si>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</si>
  <si>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</si>
  <si>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</si>
  <si>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</si>
  <si>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</si>
  <si>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</si>
  <si>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</si>
  <si>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</si>
  <si>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</si>
  <si>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</si>
  <si>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</si>
  <si>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</si>
  <si>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</si>
  <si>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</si>
  <si>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</si>
  <si>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</si>
  <si>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</si>
  <si>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</si>
  <si>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</si>
  <si>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</si>
  <si>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</si>
  <si>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</si>
  <si>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</si>
  <si>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</si>
  <si>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</si>
  <si>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</si>
  <si>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</si>
  <si>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</si>
  <si>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</si>
  <si>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</si>
  <si>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</si>
  <si>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</si>
  <si>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</si>
  <si>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</si>
  <si>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</si>
  <si>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</si>
  <si>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</si>
  <si>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</si>
  <si>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</si>
  <si>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</si>
  <si>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</si>
  <si>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</si>
  <si>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</si>
  <si>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</si>
  <si>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</si>
  <si>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</si>
  <si>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</si>
  <si>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</si>
  <si>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</si>
  <si>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</si>
  <si>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</si>
  <si>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</si>
  <si>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</si>
  <si>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</si>
  <si>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</si>
  <si>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</si>
  <si>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</si>
  <si>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</si>
  <si>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</si>
  <si>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</si>
  <si>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</si>
  <si>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</si>
  <si>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</si>
  <si>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</si>
  <si>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</si>
  <si>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</si>
  <si>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</si>
  <si>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</si>
  <si>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</si>
  <si>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</si>
  <si>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</si>
  <si>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</si>
  <si>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</si>
  <si>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</si>
  <si>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</si>
  <si>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</si>
  <si>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</si>
  <si>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</si>
  <si>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</si>
  <si>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</si>
  <si>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</si>
  <si>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</si>
  <si>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</si>
  <si>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</si>
  <si>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</si>
  <si>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</si>
  <si>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</si>
  <si>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</si>
  <si>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</si>
  <si>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</si>
  <si>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</si>
  <si>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</si>
  <si>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</si>
  <si>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</si>
  <si>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</si>
  <si>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</si>
  <si>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</si>
  <si>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</si>
  <si>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</si>
  <si>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</si>
  <si>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</si>
  <si>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</si>
  <si>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</si>
  <si>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</si>
  <si>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</si>
  <si>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</si>
  <si>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</si>
  <si>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</si>
  <si>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</si>
  <si>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</si>
  <si>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</si>
  <si>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</si>
  <si>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</si>
  <si>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</si>
  <si>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</si>
  <si>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</si>
  <si>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</si>
  <si>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</si>
  <si>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</si>
  <si>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</si>
  <si>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</si>
  <si>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</si>
  <si>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</si>
  <si>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</si>
  <si>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</si>
  <si>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</si>
  <si>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</si>
  <si>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</si>
  <si>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</si>
  <si>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</si>
  <si>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</si>
  <si>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</si>
  <si>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</si>
  <si>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</si>
  <si>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</si>
  <si>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</si>
  <si>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</si>
  <si>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</si>
  <si>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</si>
  <si>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</si>
  <si>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</si>
  <si>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</si>
  <si>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</si>
  <si>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</si>
  <si>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</si>
  <si>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</si>
  <si>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</si>
  <si>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</si>
  <si>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</si>
  <si>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</si>
  <si>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</si>
  <si>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</si>
  <si>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</si>
  <si>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</si>
  <si>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</si>
  <si>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</si>
  <si>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</si>
  <si>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</si>
  <si>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</si>
  <si>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</si>
  <si>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</si>
  <si>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</si>
  <si>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</si>
  <si>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</si>
  <si>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</si>
  <si>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</si>
  <si>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</si>
  <si>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</si>
  <si>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</si>
  <si>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</si>
  <si>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</si>
  <si>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</si>
  <si>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</si>
  <si>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</si>
  <si>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</si>
  <si>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</si>
  <si>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</si>
  <si>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</si>
  <si>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</si>
  <si>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</si>
  <si>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</si>
  <si>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</si>
  <si>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</si>
  <si>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</si>
  <si>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</si>
  <si>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</si>
  <si>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</si>
  <si>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</si>
  <si>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</si>
  <si>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</si>
  <si>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</si>
  <si>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</si>
  <si>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</si>
  <si>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</si>
  <si>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</si>
  <si>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</si>
  <si>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</si>
  <si>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</si>
  <si>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</si>
  <si>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</si>
  <si>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</si>
  <si>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</si>
  <si>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</si>
  <si>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</si>
  <si>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</si>
  <si>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</si>
  <si>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</si>
  <si>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</si>
  <si>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</si>
  <si>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</si>
  <si>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</si>
  <si>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</si>
  <si>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</si>
  <si>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</si>
  <si>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</si>
  <si>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</si>
  <si>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</si>
  <si>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</si>
  <si>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</si>
  <si>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</si>
  <si>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</si>
  <si>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</si>
  <si>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</si>
  <si>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</si>
  <si>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</si>
  <si>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</si>
  <si>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</si>
  <si>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</si>
  <si>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</si>
  <si>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</si>
  <si>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</si>
  <si>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</si>
  <si>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</si>
  <si>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</si>
  <si>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</si>
  <si>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</si>
  <si>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</si>
  <si>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</si>
  <si>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</si>
  <si>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</si>
  <si>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</si>
  <si>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</si>
  <si>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</si>
  <si>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</si>
  <si>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</si>
  <si>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</si>
  <si>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</si>
  <si>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</si>
  <si>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</si>
  <si>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</si>
  <si>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</si>
  <si>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</si>
  <si>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</si>
  <si>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</si>
  <si>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</si>
  <si>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</si>
  <si>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</si>
  <si>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</si>
  <si>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</si>
  <si>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</si>
  <si>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</si>
  <si>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</si>
  <si>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</si>
  <si>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</si>
  <si>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</si>
  <si>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</si>
  <si>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</si>
  <si>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</si>
  <si>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</si>
  <si>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</si>
  <si>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</si>
  <si>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</si>
  <si>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</si>
  <si>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</si>
  <si>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</si>
  <si>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</si>
  <si>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</si>
  <si>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</si>
  <si>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</si>
  <si>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</si>
  <si>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</si>
  <si>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</si>
  <si>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</si>
  <si>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</si>
  <si>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</si>
  <si>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</si>
  <si>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</si>
  <si>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</si>
  <si>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</si>
  <si>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</si>
  <si>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</si>
  <si>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</si>
  <si>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</si>
  <si>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</si>
  <si>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</si>
  <si>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</si>
  <si>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</si>
  <si>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</si>
  <si>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</si>
  <si>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</si>
  <si>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</si>
  <si>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</si>
  <si>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</si>
  <si>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</si>
  <si>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</si>
  <si>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</si>
  <si>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</si>
  <si>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</si>
  <si>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</si>
  <si>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</si>
  <si>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</si>
  <si>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</si>
  <si>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</si>
  <si>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</si>
  <si>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</si>
  <si>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</si>
  <si>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</si>
  <si>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</si>
  <si>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</si>
  <si>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</si>
  <si>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</si>
  <si>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</si>
  <si>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</si>
  <si>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</si>
  <si>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</si>
  <si>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</si>
  <si>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</si>
  <si>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</si>
  <si>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</si>
  <si>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</si>
  <si>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</si>
  <si>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</si>
  <si>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</si>
  <si>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</si>
  <si>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</si>
  <si>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</si>
  <si>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</si>
  <si>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</si>
  <si>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</si>
  <si>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</si>
  <si>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</si>
  <si>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</si>
  <si>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</si>
  <si>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</si>
  <si>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</si>
  <si>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</si>
  <si>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</si>
  <si>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</si>
  <si>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</si>
  <si>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</si>
  <si>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</si>
  <si>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</si>
  <si>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</si>
  <si>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</si>
  <si>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</si>
  <si>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</si>
  <si>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</si>
  <si>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</si>
  <si>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</si>
  <si>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</si>
  <si>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</si>
  <si>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</si>
  <si>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</si>
  <si>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</si>
  <si>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</si>
  <si>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</si>
  <si>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</si>
  <si>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</si>
  <si>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</si>
  <si>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</si>
  <si>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</si>
  <si>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</si>
  <si>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</si>
  <si>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</si>
  <si>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</si>
  <si>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</si>
  <si>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</si>
  <si>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</si>
  <si>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</si>
  <si>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</si>
  <si>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</si>
  <si>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</si>
  <si>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</si>
  <si>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</si>
  <si>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</si>
  <si>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</si>
  <si>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</si>
  <si>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</si>
  <si>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</si>
  <si>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</si>
  <si>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</si>
  <si>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</si>
  <si>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</si>
  <si>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</si>
  <si>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</si>
  <si>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</si>
  <si>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</si>
  <si>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</si>
  <si>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</si>
  <si>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</si>
  <si>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</si>
  <si>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</si>
  <si>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</si>
  <si>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</si>
  <si>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</si>
  <si>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</si>
  <si>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</si>
  <si>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</si>
  <si>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</si>
  <si>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</si>
  <si>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</si>
  <si>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</si>
  <si>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</si>
  <si>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</si>
  <si>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</si>
  <si>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</si>
  <si>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</si>
  <si>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</si>
  <si>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</si>
  <si>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</si>
  <si>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</si>
  <si>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</si>
  <si>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</si>
  <si>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</si>
  <si>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</si>
  <si>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</si>
  <si>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</si>
  <si>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</si>
  <si>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</si>
  <si>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</si>
  <si>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</si>
  <si>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</si>
  <si>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</si>
  <si>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</si>
  <si>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</si>
  <si>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</si>
  <si>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</si>
  <si>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</si>
  <si>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</si>
  <si>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</si>
  <si>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</si>
  <si>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</si>
  <si>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</si>
  <si>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</si>
  <si>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</si>
  <si>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</si>
  <si>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</si>
  <si>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</si>
  <si>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</si>
  <si>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</si>
  <si>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</si>
  <si>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</si>
  <si>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</si>
  <si>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</si>
  <si>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</si>
  <si>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</si>
  <si>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</si>
  <si>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</si>
  <si>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</si>
  <si>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</si>
  <si>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</si>
  <si>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</si>
  <si>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</si>
  <si>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</si>
  <si>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</si>
  <si>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</si>
  <si>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</si>
  <si>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</si>
  <si>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</si>
  <si>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</si>
  <si>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</si>
  <si>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</si>
  <si>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</si>
  <si>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</si>
  <si>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</si>
  <si>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</si>
  <si>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</si>
  <si>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</si>
  <si>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</si>
  <si>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</si>
  <si>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</si>
  <si>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</si>
  <si>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</si>
  <si>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</si>
  <si>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</si>
  <si>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</si>
  <si>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</si>
  <si>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</si>
  <si>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</si>
  <si>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</si>
  <si>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</si>
  <si>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</si>
  <si>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</si>
  <si>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</si>
  <si>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</si>
  <si>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</si>
  <si>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</si>
  <si>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</si>
  <si>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</si>
  <si>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</si>
  <si>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</si>
  <si>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</si>
  <si>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</si>
  <si>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</si>
  <si>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</si>
  <si>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</si>
  <si>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</si>
  <si>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</si>
  <si>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</si>
  <si>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</si>
  <si>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</si>
  <si>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</si>
  <si>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</si>
  <si>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</si>
  <si>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</si>
  <si>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</si>
  <si>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</si>
  <si>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</si>
  <si>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</si>
  <si>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</si>
  <si>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</si>
  <si>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</si>
  <si>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</si>
  <si>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</si>
  <si>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</si>
  <si>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</si>
  <si>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</si>
  <si>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</si>
  <si>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</si>
  <si>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</si>
  <si>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</si>
  <si>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</si>
  <si>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</si>
  <si>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</si>
  <si>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</si>
  <si>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</si>
  <si>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</si>
  <si>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</si>
  <si>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</si>
  <si>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</si>
  <si>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</si>
  <si>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</si>
  <si>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</si>
  <si>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</si>
  <si>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</si>
  <si>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</si>
  <si>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</si>
  <si>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</si>
  <si>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</si>
  <si>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</si>
  <si>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</si>
  <si>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</si>
  <si>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</si>
  <si>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</si>
  <si>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</si>
  <si>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</si>
  <si>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</si>
  <si>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</si>
  <si>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</si>
  <si>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</si>
  <si>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</si>
  <si>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</si>
  <si>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</si>
  <si>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</si>
  <si>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</si>
  <si>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</si>
  <si>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</si>
  <si>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</si>
  <si>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</si>
  <si>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</si>
  <si>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</si>
  <si>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</si>
  <si>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</si>
  <si>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</si>
  <si>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</si>
  <si>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</si>
  <si>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</si>
  <si>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</si>
  <si>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</si>
  <si>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</si>
  <si>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</si>
  <si>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</si>
  <si>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</si>
  <si>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</si>
  <si>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</si>
  <si>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</si>
  <si>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</si>
  <si>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</si>
  <si>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</si>
  <si>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</si>
  <si>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</si>
  <si>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</si>
  <si>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</si>
  <si>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</si>
  <si>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</si>
  <si>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</si>
  <si>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</si>
  <si>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</si>
  <si>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</si>
  <si>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</si>
  <si>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</si>
  <si>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</si>
  <si>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</si>
  <si>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</si>
  <si>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</si>
  <si>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</si>
  <si>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</si>
  <si>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</si>
  <si>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</si>
  <si>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</si>
  <si>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</si>
  <si>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</si>
  <si>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</si>
  <si>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</si>
  <si>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</si>
  <si>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</si>
  <si>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</si>
  <si>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</si>
  <si>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</si>
  <si>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</si>
  <si>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</si>
  <si>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</si>
  <si>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</si>
  <si>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</si>
  <si>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</si>
  <si>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</si>
  <si>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</si>
  <si>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</si>
  <si>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</si>
  <si>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</si>
  <si>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</si>
  <si>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</si>
  <si>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</si>
  <si>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</si>
  <si>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</si>
  <si>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</si>
  <si>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</si>
  <si>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</si>
  <si>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</si>
  <si>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</si>
  <si>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</si>
  <si>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</si>
  <si>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</si>
  <si>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</si>
  <si>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</si>
  <si>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</si>
  <si>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</si>
  <si>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</si>
  <si>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</si>
  <si>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</si>
  <si>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</si>
  <si>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</si>
  <si>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</si>
  <si>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</si>
  <si>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</si>
  <si>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</si>
  <si>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</si>
  <si>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</si>
  <si>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</si>
  <si>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</si>
  <si>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</si>
  <si>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</si>
  <si>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</si>
  <si>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</si>
  <si>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</si>
  <si>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</si>
  <si>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</si>
  <si>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</si>
  <si>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</si>
  <si>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</si>
  <si>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</si>
  <si>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</si>
  <si>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</si>
  <si>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</si>
  <si>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</si>
  <si>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</si>
  <si>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</si>
  <si>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</si>
  <si>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</si>
  <si>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</si>
  <si>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</si>
  <si>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</si>
  <si>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</si>
  <si>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</si>
  <si>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</si>
  <si>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</si>
  <si>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</si>
  <si>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</si>
  <si>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</si>
  <si>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</si>
  <si>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</si>
  <si>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</si>
  <si>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</si>
  <si>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</si>
  <si>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</si>
  <si>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</si>
  <si>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</si>
  <si>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</si>
  <si>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</si>
  <si>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</si>
  <si>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</si>
  <si>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</si>
  <si>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</si>
  <si>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</si>
  <si>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</si>
  <si>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</si>
  <si>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</si>
  <si>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</si>
  <si>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</si>
  <si>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</si>
  <si>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</si>
  <si>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</si>
  <si>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</si>
  <si>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</si>
  <si>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</si>
  <si>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</si>
  <si>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</si>
  <si>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</si>
  <si>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</si>
  <si>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</si>
  <si>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</si>
  <si>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</si>
  <si>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</si>
  <si>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</si>
  <si>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</si>
  <si>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</si>
  <si>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</si>
  <si>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</si>
  <si>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</si>
  <si>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</si>
  <si>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</si>
  <si>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</si>
  <si>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</si>
  <si>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</si>
  <si>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</si>
  <si>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</si>
  <si>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</si>
  <si>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</si>
  <si>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</si>
  <si>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</si>
  <si>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</si>
  <si>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</si>
  <si>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</si>
  <si>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</si>
  <si>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</si>
  <si>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</si>
  <si>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</si>
  <si>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</si>
  <si>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</si>
  <si>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</si>
  <si>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</si>
  <si>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</si>
  <si>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</si>
  <si>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</si>
  <si>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</si>
  <si>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</si>
  <si>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</si>
  <si>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</si>
  <si>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</si>
  <si>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</si>
  <si>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</si>
  <si>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</si>
  <si>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</si>
  <si>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</si>
  <si>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</si>
  <si>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</si>
  <si>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</si>
  <si>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</si>
  <si>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</si>
  <si>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</si>
  <si>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</si>
  <si>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</si>
  <si>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</si>
  <si>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</si>
  <si>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</si>
  <si>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</si>
  <si>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</si>
  <si>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</si>
  <si>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</si>
  <si>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</si>
  <si>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</si>
  <si>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</si>
  <si>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</si>
  <si>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</si>
  <si>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</si>
  <si>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</si>
  <si>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</si>
  <si>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</si>
  <si>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</si>
  <si>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</si>
  <si>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</si>
  <si>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</si>
  <si>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</si>
  <si>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</si>
  <si>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</si>
  <si>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</si>
  <si>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</si>
  <si>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</si>
  <si>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</si>
  <si>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</si>
  <si>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</si>
  <si>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</si>
  <si>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</si>
  <si>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</si>
  <si>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</si>
  <si>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</si>
  <si>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</si>
  <si>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</si>
  <si>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</si>
  <si>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</si>
  <si>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</si>
  <si>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</si>
  <si>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</si>
  <si>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</si>
  <si>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</si>
  <si>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</si>
  <si>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</si>
  <si>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</si>
  <si>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</si>
  <si>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</si>
  <si>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</si>
  <si>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</si>
  <si>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</si>
  <si>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</si>
  <si>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</si>
  <si>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</si>
  <si>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</si>
  <si>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</si>
  <si>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</si>
  <si>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</si>
  <si>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</si>
  <si>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</si>
  <si>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</si>
  <si>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</si>
  <si>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</si>
  <si>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</si>
  <si>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</si>
  <si>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</si>
  <si>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</si>
  <si>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</si>
  <si>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</si>
  <si>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</si>
  <si>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</si>
  <si>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</si>
  <si>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</si>
  <si>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</si>
  <si>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</si>
  <si>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</si>
  <si>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</si>
  <si>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</si>
  <si>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</si>
  <si>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</si>
  <si>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</si>
  <si>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</si>
  <si>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</si>
  <si>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</si>
  <si>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</si>
  <si>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</si>
  <si>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</si>
  <si>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</si>
  <si>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</si>
  <si>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</si>
  <si>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</si>
  <si>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</si>
  <si>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</si>
  <si>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</si>
  <si>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</si>
  <si>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</si>
  <si>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</si>
  <si>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</si>
  <si>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</si>
  <si>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</si>
  <si>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</si>
  <si>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</si>
  <si>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</si>
  <si>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</si>
  <si>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</si>
  <si>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</si>
  <si>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</si>
  <si>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</si>
  <si>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</si>
  <si>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</si>
  <si>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</si>
  <si>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</si>
  <si>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</si>
  <si>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</si>
  <si>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</si>
  <si>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</si>
  <si>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</si>
  <si>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</si>
  <si>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</si>
  <si>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</si>
  <si>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</si>
  <si>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</si>
  <si>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</si>
  <si>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</si>
  <si>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</si>
  <si>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</si>
  <si>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</si>
  <si>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</si>
  <si>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</si>
  <si>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</si>
  <si>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</si>
  <si>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</si>
  <si>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</si>
  <si>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</si>
  <si>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</si>
  <si>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</si>
  <si>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</si>
  <si>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</si>
  <si>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</si>
  <si>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</si>
  <si>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</si>
  <si>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</si>
  <si>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</si>
  <si>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</si>
  <si>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</si>
  <si>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</si>
  <si>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</si>
  <si>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</si>
  <si>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</si>
  <si>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</si>
  <si>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</si>
  <si>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</si>
  <si>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</si>
  <si>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</si>
  <si>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</si>
  <si>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</si>
  <si>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</si>
  <si>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</si>
  <si>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</si>
  <si>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</si>
  <si>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</si>
  <si>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</si>
  <si>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</si>
  <si>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</si>
  <si>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</si>
  <si>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</si>
  <si>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</si>
  <si>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</si>
  <si>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</si>
  <si>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</si>
  <si>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</si>
  <si>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</si>
  <si>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</si>
  <si>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</si>
  <si>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</si>
  <si>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</si>
  <si>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</si>
  <si>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</si>
  <si>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</si>
  <si>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</si>
  <si>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</si>
  <si>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</si>
  <si>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</si>
  <si>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</si>
  <si>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</si>
  <si>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</si>
  <si>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</si>
  <si>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</si>
  <si>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</si>
  <si>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</si>
  <si>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</si>
  <si>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</si>
  <si>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</si>
  <si>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</si>
  <si>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</si>
  <si>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</si>
  <si>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</si>
  <si>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</si>
  <si>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</si>
  <si>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</si>
  <si>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</si>
  <si>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</si>
  <si>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</si>
  <si>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</si>
  <si>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</si>
  <si>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</si>
  <si>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</si>
  <si>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</si>
  <si>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</si>
  <si>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</si>
  <si>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</si>
  <si>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</si>
  <si>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</si>
  <si>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</si>
  <si>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</si>
  <si>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</si>
  <si>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</si>
  <si>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</si>
  <si>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</si>
  <si>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</si>
  <si>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</si>
  <si>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</si>
  <si>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</si>
  <si>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</si>
  <si>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</si>
  <si>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</si>
  <si>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</si>
  <si>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</si>
  <si>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</si>
  <si>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</si>
  <si>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</si>
  <si>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</si>
  <si>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</si>
  <si>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</si>
  <si>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</si>
  <si>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</si>
  <si>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</si>
  <si>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</si>
  <si>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</si>
  <si>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</si>
  <si>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</si>
  <si>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</si>
  <si>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</si>
  <si>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</si>
  <si>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</si>
  <si>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</si>
  <si>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</si>
  <si>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</si>
  <si>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</si>
  <si>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</si>
  <si>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</si>
  <si>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</si>
  <si>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</si>
  <si>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</si>
  <si>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</si>
  <si>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</si>
  <si>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</si>
  <si>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</si>
  <si>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</si>
  <si>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</si>
  <si>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</si>
  <si>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</si>
  <si>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</si>
  <si>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</si>
  <si>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</si>
  <si>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</si>
  <si>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</si>
  <si>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</si>
  <si>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</si>
  <si>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</si>
  <si>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</si>
  <si>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</si>
  <si>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</si>
  <si>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</si>
  <si>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</si>
  <si>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</si>
  <si>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</si>
  <si>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</si>
  <si>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</si>
  <si>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</si>
  <si>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</si>
  <si>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</si>
  <si>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</si>
  <si>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</si>
  <si>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</si>
  <si>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</si>
  <si>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</si>
  <si>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</si>
  <si>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</si>
  <si>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</si>
  <si>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</si>
  <si>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</si>
  <si>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</si>
  <si>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</si>
  <si>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</si>
  <si>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</si>
  <si>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</si>
  <si>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</si>
  <si>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</si>
  <si>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</si>
  <si>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</si>
  <si>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</si>
  <si>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</si>
  <si>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</si>
  <si>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</si>
  <si>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</si>
  <si>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</si>
  <si>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</si>
  <si>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</si>
  <si>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</si>
  <si>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</si>
  <si>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</si>
  <si>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</si>
  <si>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</si>
  <si>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</si>
  <si>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</si>
  <si>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</si>
  <si>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</si>
  <si>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</si>
  <si>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</si>
  <si>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</si>
  <si>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</si>
  <si>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</si>
  <si>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</si>
  <si>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</si>
  <si>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</si>
  <si>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</si>
  <si>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</si>
  <si>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</si>
  <si>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</si>
  <si>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</si>
  <si>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</si>
  <si>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</si>
  <si>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</si>
  <si>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</si>
  <si>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</si>
  <si>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</si>
  <si>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</si>
  <si>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</si>
  <si>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</si>
  <si>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</si>
  <si>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</si>
  <si>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</si>
  <si>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</si>
  <si>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</si>
  <si>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</si>
  <si>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</si>
  <si>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</si>
  <si>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</si>
  <si>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</si>
  <si>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</si>
  <si>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</si>
  <si>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</si>
  <si>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</si>
  <si>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</si>
  <si>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</si>
  <si>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</si>
  <si>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</si>
  <si>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</si>
  <si>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</si>
  <si>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</si>
  <si>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</si>
  <si>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</si>
  <si>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</si>
  <si>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</si>
  <si>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</si>
  <si>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</si>
  <si>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</si>
  <si>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</si>
  <si>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</si>
  <si>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</si>
  <si>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</si>
  <si>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</si>
  <si>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</si>
  <si>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</si>
  <si>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</si>
  <si>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</si>
  <si>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</si>
  <si>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</si>
  <si>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</si>
  <si>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</si>
  <si>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</si>
  <si>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</si>
  <si>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</si>
  <si>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</si>
  <si>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</si>
  <si>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</si>
  <si>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</si>
  <si>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</si>
  <si>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</si>
  <si>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</si>
  <si>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</si>
  <si>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</si>
  <si>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</si>
  <si>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</si>
  <si>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</si>
  <si>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</si>
  <si>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</si>
  <si>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</si>
  <si>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</si>
  <si>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</si>
  <si>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</si>
  <si>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</si>
  <si>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</si>
  <si>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</si>
  <si>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</si>
  <si>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</si>
  <si>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</si>
  <si>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</si>
  <si>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</si>
  <si>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</si>
  <si>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</si>
  <si>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</si>
  <si>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</si>
  <si>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</si>
  <si>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</si>
  <si>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</si>
  <si>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</si>
  <si>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</si>
  <si>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</si>
  <si>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</si>
  <si>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</si>
  <si>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</si>
  <si>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</si>
  <si>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</si>
  <si>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</si>
  <si>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</si>
  <si>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</si>
  <si>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</si>
  <si>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</si>
  <si>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</si>
  <si>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</si>
  <si>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</si>
  <si>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</si>
  <si>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</si>
  <si>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</si>
  <si>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</si>
  <si>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</si>
  <si>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</si>
  <si>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</si>
  <si>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</si>
  <si>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</si>
  <si>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</si>
  <si>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</si>
  <si>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</si>
  <si>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</si>
  <si>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</si>
  <si>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</si>
  <si>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</si>
  <si>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</si>
  <si>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</si>
  <si>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</si>
  <si>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</si>
  <si>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</si>
  <si>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</si>
  <si>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</si>
  <si>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</si>
  <si>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</si>
  <si>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</si>
  <si>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</si>
  <si>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</si>
  <si>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</si>
  <si>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</si>
  <si>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</si>
  <si>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</si>
  <si>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</si>
  <si>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</si>
  <si>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</si>
  <si>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</si>
  <si>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</si>
  <si>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</si>
  <si>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</si>
  <si>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</si>
  <si>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</si>
  <si>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</si>
  <si>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</si>
  <si>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</si>
  <si>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</si>
  <si>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</si>
  <si>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</si>
  <si>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</si>
  <si>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</si>
  <si>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</si>
  <si>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</si>
  <si>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</si>
  <si>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</si>
  <si>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</si>
  <si>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</si>
  <si>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</si>
  <si>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</si>
  <si>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</si>
  <si>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</si>
  <si>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</si>
  <si>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</si>
  <si>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</si>
  <si>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</si>
  <si>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</si>
  <si>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</si>
  <si>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</si>
  <si>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</si>
  <si>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</si>
  <si>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</si>
  <si>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</si>
  <si>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</si>
  <si>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</si>
  <si>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</si>
  <si>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</si>
  <si>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</si>
  <si>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</si>
  <si>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</si>
  <si>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</si>
  <si>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</si>
  <si>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</si>
  <si>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</si>
  <si>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</si>
  <si>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</si>
  <si>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</si>
  <si>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</si>
  <si>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</si>
  <si>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</si>
  <si>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</si>
  <si>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</si>
  <si>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</si>
  <si>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</si>
  <si>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</si>
  <si>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</si>
  <si>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</si>
  <si>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</si>
  <si>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</si>
  <si>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</si>
  <si>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</si>
  <si>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</si>
  <si>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</si>
  <si>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</si>
  <si>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</si>
  <si>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</si>
  <si>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</si>
  <si>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</si>
  <si>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</si>
  <si>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</si>
  <si>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</si>
  <si>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</si>
  <si>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</si>
  <si>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</si>
  <si>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</si>
  <si>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</si>
  <si>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</si>
  <si>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</si>
  <si>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</si>
  <si>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</si>
  <si>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</si>
  <si>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</si>
  <si>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</si>
  <si>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</si>
  <si>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</si>
  <si>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</si>
  <si>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</si>
  <si>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</si>
  <si>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</si>
  <si>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</si>
  <si>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</si>
  <si>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</si>
  <si>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</si>
  <si>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</si>
  <si>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</si>
  <si>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</si>
  <si>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</si>
  <si>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</si>
  <si>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</si>
  <si>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</si>
  <si>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</si>
  <si>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</si>
  <si>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</si>
  <si>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</si>
  <si>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</si>
  <si>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</si>
  <si>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</si>
  <si>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</si>
  <si>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</si>
  <si>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</si>
  <si>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</si>
  <si>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</si>
  <si>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</si>
  <si>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</si>
  <si>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</si>
  <si>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</si>
  <si>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</si>
  <si>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</si>
  <si>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</si>
  <si>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</si>
  <si>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</si>
  <si>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</si>
  <si>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</si>
  <si>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</si>
  <si>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</si>
  <si>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</si>
  <si>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</si>
  <si>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</si>
  <si>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</si>
  <si>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</si>
  <si>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</si>
  <si>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</si>
  <si>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</si>
  <si>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</si>
  <si>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</si>
  <si>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</si>
  <si>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</si>
  <si>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</si>
  <si>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</si>
  <si>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</si>
  <si>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</si>
  <si>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</si>
  <si>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</si>
  <si>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</si>
  <si>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</si>
  <si>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</si>
  <si>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</si>
  <si>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</si>
  <si>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</si>
  <si>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</si>
  <si>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</si>
  <si>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</si>
  <si>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</si>
  <si>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</si>
  <si>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</si>
  <si>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</si>
  <si>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</si>
  <si>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</si>
  <si>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</si>
  <si>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</si>
  <si>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</si>
  <si>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</si>
  <si>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</si>
  <si>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</si>
  <si>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</si>
  <si>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</si>
  <si>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</si>
  <si>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</si>
  <si>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</si>
  <si>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</si>
  <si>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</si>
  <si>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</si>
  <si>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</si>
  <si>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</si>
  <si>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</si>
  <si>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</si>
  <si>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</si>
  <si>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</si>
  <si>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</si>
  <si>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</si>
  <si>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</si>
  <si>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</si>
  <si>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</si>
  <si>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</si>
  <si>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</si>
  <si>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</si>
  <si>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</si>
  <si>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</si>
  <si>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</si>
  <si>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</si>
  <si>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</si>
  <si>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</si>
  <si>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</si>
  <si>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</si>
  <si>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</si>
  <si>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</si>
  <si>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</si>
  <si>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</si>
  <si>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</si>
  <si>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</si>
  <si>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</si>
  <si>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</si>
  <si>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</si>
  <si>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</si>
  <si>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</si>
  <si>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</si>
  <si>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</si>
  <si>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</si>
  <si>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</si>
  <si>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</si>
  <si>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</si>
  <si>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</si>
  <si>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</si>
  <si>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</si>
  <si>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</si>
  <si>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</si>
  <si>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</si>
  <si>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</si>
  <si>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</si>
  <si>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</si>
  <si>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</si>
  <si>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</si>
  <si>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</si>
  <si>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</si>
  <si>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</si>
  <si>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</si>
  <si>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</si>
  <si>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</si>
  <si>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</si>
  <si>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</si>
  <si>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</si>
  <si>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</si>
  <si>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</si>
  <si>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</si>
  <si>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</si>
  <si>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</si>
  <si>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</si>
  <si>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</si>
  <si>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</si>
  <si>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</si>
  <si>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</si>
  <si>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</si>
  <si>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</si>
  <si>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</si>
  <si>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</si>
  <si>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</si>
  <si>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</si>
  <si>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</si>
  <si>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</si>
  <si>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</si>
  <si>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</si>
  <si>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</si>
  <si>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</si>
  <si>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</si>
  <si>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</si>
  <si>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</si>
  <si>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</si>
  <si>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</si>
  <si>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</si>
  <si>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</si>
  <si>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</si>
  <si>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</si>
  <si>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</si>
  <si>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</si>
  <si>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</si>
  <si>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</si>
  <si>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</si>
  <si>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</si>
  <si>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</si>
  <si>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</si>
  <si>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</si>
  <si>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</si>
  <si>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</si>
  <si>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</si>
  <si>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</si>
  <si>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</si>
  <si>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</si>
  <si>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</si>
  <si>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</si>
  <si>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</si>
  <si>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</si>
  <si>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</si>
  <si>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</si>
  <si>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</si>
  <si>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</si>
  <si>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</si>
  <si>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</si>
  <si>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</si>
  <si>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</si>
  <si>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</si>
  <si>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</si>
  <si>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</si>
  <si>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</si>
  <si>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</si>
  <si>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</si>
  <si>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</si>
  <si>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</si>
  <si>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</si>
  <si>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</si>
  <si>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</si>
  <si>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</si>
  <si>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</si>
  <si>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</si>
  <si>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</si>
  <si>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</si>
  <si>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</si>
  <si>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</si>
  <si>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</si>
  <si>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</si>
  <si>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</si>
  <si>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</si>
  <si>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</si>
  <si>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</si>
  <si>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</si>
  <si>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</si>
  <si>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</si>
  <si>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</si>
  <si>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</si>
  <si>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</si>
  <si>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</si>
  <si>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</si>
  <si>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</si>
  <si>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</si>
  <si>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</si>
  <si>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</si>
  <si>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</si>
  <si>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</si>
  <si>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</si>
  <si>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</si>
  <si>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</si>
  <si>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</si>
  <si>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</si>
  <si>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</si>
  <si>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</si>
  <si>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</si>
  <si>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</si>
  <si>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</si>
  <si>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</si>
  <si>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</si>
  <si>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</si>
  <si>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</si>
  <si>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</si>
  <si>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</si>
  <si>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</si>
  <si>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</si>
  <si>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</si>
  <si>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</si>
  <si>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</si>
  <si>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</si>
  <si>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</si>
  <si>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</si>
  <si>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</si>
  <si>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</si>
  <si>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</si>
  <si>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</si>
  <si>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</si>
  <si>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</si>
  <si>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</si>
  <si>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</si>
  <si>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</si>
  <si>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</si>
  <si>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</si>
  <si>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</si>
  <si>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</si>
  <si>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</si>
  <si>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</si>
  <si>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</si>
  <si>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</si>
  <si>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</si>
  <si>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</si>
  <si>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</si>
  <si>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</si>
  <si>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</si>
  <si>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</si>
  <si>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</si>
  <si>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</si>
  <si>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</si>
  <si>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</si>
  <si>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</si>
  <si>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</si>
  <si>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</si>
  <si>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</si>
  <si>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</si>
  <si>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</si>
  <si>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</si>
  <si>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</si>
  <si>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</si>
  <si>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</si>
  <si>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</si>
  <si>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</si>
  <si>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</si>
  <si>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</si>
  <si>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</si>
  <si>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</si>
  <si>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</si>
  <si>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</si>
  <si>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</si>
  <si>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</si>
  <si>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</si>
  <si>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</si>
  <si>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</si>
  <si>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</si>
  <si>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</si>
  <si>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</si>
  <si>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</si>
  <si>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</si>
  <si>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</si>
  <si>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</si>
  <si>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</si>
  <si>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</si>
  <si>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</si>
  <si>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</si>
  <si>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</si>
  <si>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</si>
  <si>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</si>
  <si>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</si>
  <si>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</si>
  <si>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</si>
  <si>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</si>
  <si>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</si>
  <si>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</si>
  <si>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</si>
  <si>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</si>
  <si>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</si>
  <si>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</si>
  <si>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</si>
  <si>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</si>
  <si>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</si>
  <si>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</si>
  <si>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</si>
  <si>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</si>
  <si>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</si>
  <si>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</si>
  <si>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</si>
  <si>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</si>
  <si>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</si>
  <si>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</si>
  <si>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</si>
  <si>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</si>
  <si>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</si>
  <si>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</si>
  <si>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</si>
  <si>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</si>
  <si>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</si>
  <si>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</si>
  <si>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</si>
  <si>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</si>
  <si>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</si>
  <si>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</si>
  <si>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</si>
  <si>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</si>
  <si>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</si>
  <si>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</si>
  <si>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</si>
  <si>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</si>
  <si>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</si>
  <si>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</si>
  <si>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</si>
  <si>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</si>
  <si>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</si>
  <si>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</si>
  <si>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</si>
  <si>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</si>
  <si>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</si>
  <si>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</si>
  <si>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</si>
  <si>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</si>
  <si>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</si>
  <si>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</si>
  <si>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</si>
  <si>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</si>
  <si>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</si>
  <si>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</si>
  <si>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</si>
  <si>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</si>
  <si>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</si>
  <si>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</si>
  <si>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</si>
  <si>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</si>
  <si>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</si>
  <si>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</si>
  <si>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</si>
  <si>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</si>
  <si>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</si>
  <si>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</si>
  <si>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</si>
  <si>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</si>
  <si>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</si>
  <si>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</si>
  <si>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</si>
  <si>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</si>
  <si>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</si>
  <si>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</si>
  <si>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</si>
  <si>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</si>
  <si>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</si>
  <si>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</si>
  <si>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</si>
  <si>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</si>
  <si>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</si>
  <si>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</si>
  <si>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</si>
  <si>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</si>
  <si>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</si>
  <si>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</si>
  <si>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</si>
  <si>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</si>
  <si>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</si>
  <si>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</si>
  <si>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</si>
  <si>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</si>
  <si>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</si>
  <si>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</si>
  <si>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</si>
  <si>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</si>
  <si>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</si>
  <si>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</si>
  <si>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</si>
  <si>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</si>
  <si>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</si>
  <si>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</si>
  <si>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</si>
  <si>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</si>
  <si>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</si>
  <si>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</si>
  <si>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</si>
  <si>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</si>
  <si>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</si>
  <si>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</si>
  <si>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</si>
  <si>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</si>
  <si>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</si>
  <si>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</si>
  <si>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</si>
  <si>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</si>
  <si>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</si>
  <si>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</si>
  <si>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</si>
  <si>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</si>
  <si>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</si>
  <si>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</si>
  <si>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</si>
  <si>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</si>
  <si>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</si>
  <si>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</si>
  <si>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</si>
  <si>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</si>
  <si>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</si>
  <si>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</si>
  <si>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</si>
  <si>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</si>
  <si>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</si>
  <si>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</si>
  <si>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</si>
  <si>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</si>
  <si>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</si>
  <si>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</si>
  <si>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</si>
  <si>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</si>
  <si>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</si>
  <si>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</si>
  <si>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</si>
  <si>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</si>
  <si>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</si>
  <si>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</si>
  <si>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</si>
  <si>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</si>
  <si>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</si>
  <si>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</si>
  <si>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</si>
  <si>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</si>
  <si>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</si>
  <si>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</si>
  <si>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</si>
  <si>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</si>
  <si>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</si>
  <si>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</si>
  <si>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</si>
  <si>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</si>
  <si>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</si>
  <si>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</si>
  <si>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</si>
  <si>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</si>
  <si>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</si>
  <si>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</si>
  <si>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</si>
  <si>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</si>
  <si>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</si>
  <si>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</si>
  <si>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</si>
  <si>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</si>
  <si>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</si>
  <si>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</si>
  <si>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</si>
  <si>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</si>
  <si>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</si>
  <si>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</si>
  <si>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</si>
  <si>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</si>
  <si>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</si>
  <si>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</si>
  <si>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</si>
  <si>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</si>
  <si>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</si>
  <si>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</si>
  <si>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</si>
  <si>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</si>
  <si>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</si>
  <si>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</si>
  <si>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</si>
  <si>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</si>
  <si>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</si>
  <si>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</si>
  <si>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</si>
  <si>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</si>
  <si>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</si>
  <si>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</si>
  <si>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</si>
  <si>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</si>
  <si>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</si>
  <si>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</si>
  <si>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</si>
  <si>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</si>
  <si>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</si>
  <si>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</si>
  <si>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</si>
  <si>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</si>
  <si>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</si>
  <si>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</si>
  <si>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</si>
  <si>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</si>
  <si>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</si>
  <si>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</si>
  <si>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</si>
  <si>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</si>
  <si>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</si>
  <si>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</si>
  <si>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</si>
  <si>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</si>
  <si>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</si>
  <si>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</si>
  <si>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</si>
  <si>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</si>
  <si>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</si>
  <si>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</si>
  <si>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</si>
  <si>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</si>
  <si>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</si>
  <si>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</si>
  <si>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</si>
  <si>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</si>
  <si>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</si>
  <si>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</si>
  <si>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</si>
  <si>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</si>
  <si>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</si>
  <si>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</si>
  <si>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</si>
  <si>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</si>
  <si>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</si>
  <si>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</si>
  <si>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</si>
  <si>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</si>
  <si>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</si>
  <si>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</si>
  <si>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</si>
  <si>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</si>
  <si>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</si>
  <si>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</si>
  <si>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</si>
  <si>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</si>
  <si>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</si>
  <si>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</si>
  <si>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</si>
  <si>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</si>
  <si>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</si>
  <si>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</si>
  <si>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</si>
  <si>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</si>
  <si>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</si>
  <si>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</si>
  <si>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</si>
  <si>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</si>
  <si>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</si>
  <si>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</si>
  <si>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</si>
  <si>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</si>
  <si>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</si>
  <si>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</si>
  <si>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</si>
  <si>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</si>
  <si>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</si>
  <si>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</si>
  <si>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</si>
  <si>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</si>
  <si>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</si>
  <si>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</si>
  <si>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</si>
  <si>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</si>
  <si>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</si>
  <si>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</si>
  <si>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</si>
  <si>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</si>
  <si>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</si>
  <si>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</si>
  <si>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</si>
  <si>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</si>
  <si>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</si>
  <si>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</si>
  <si>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</si>
  <si>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</si>
  <si>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</si>
  <si>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</si>
  <si>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</si>
  <si>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</si>
  <si>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</si>
  <si>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</si>
  <si>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</si>
  <si>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</si>
  <si>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</si>
  <si>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</si>
  <si>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</si>
  <si>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</si>
  <si>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</si>
  <si>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</si>
  <si>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</si>
  <si>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</si>
  <si>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</si>
  <si>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</si>
  <si>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</si>
  <si>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</si>
  <si>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</si>
  <si>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</si>
  <si>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</si>
  <si>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</si>
  <si>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</si>
  <si>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</si>
  <si>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</si>
  <si>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</si>
  <si>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</si>
  <si>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</si>
  <si>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</si>
  <si>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</si>
  <si>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</si>
  <si>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</si>
  <si>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</si>
  <si>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</si>
  <si>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</si>
  <si>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</si>
  <si>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</si>
  <si>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</si>
  <si>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</si>
  <si>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</si>
  <si>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</si>
  <si>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</si>
  <si>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</si>
  <si>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</si>
  <si>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</si>
  <si>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</si>
  <si>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</si>
  <si>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</si>
  <si>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</si>
  <si>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</si>
  <si>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</si>
  <si>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</si>
  <si>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</si>
  <si>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</si>
  <si>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</si>
  <si>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</si>
  <si>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</si>
  <si>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</si>
  <si>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</si>
  <si>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</si>
  <si>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</si>
  <si>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</si>
  <si>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</si>
  <si>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</si>
  <si>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</si>
  <si>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</si>
  <si>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</si>
  <si>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</si>
  <si>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</si>
  <si>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</si>
  <si>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</si>
  <si>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</si>
  <si>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</si>
  <si>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</si>
  <si>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</si>
  <si>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</si>
  <si>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</si>
  <si>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</si>
  <si>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</si>
  <si>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</si>
  <si>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</si>
  <si>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</si>
  <si>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</si>
  <si>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</si>
  <si>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</si>
  <si>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</si>
  <si>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</si>
  <si>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</si>
  <si>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</si>
  <si>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</si>
  <si>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</si>
  <si>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</si>
  <si>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</si>
  <si>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</si>
  <si>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</si>
  <si>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</si>
  <si>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</si>
  <si>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</si>
  <si>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</si>
  <si>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</si>
  <si>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</si>
  <si>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</si>
  <si>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</si>
  <si>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</si>
  <si>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</si>
  <si>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</si>
  <si>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</si>
  <si>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</si>
  <si>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</si>
  <si>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</si>
  <si>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</si>
  <si>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</si>
  <si>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</si>
  <si>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</si>
  <si>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</si>
  <si>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</si>
  <si>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</si>
  <si>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</si>
  <si>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</si>
  <si>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</si>
  <si>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</si>
  <si>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</si>
  <si>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</si>
  <si>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</si>
  <si>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</si>
  <si>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</si>
  <si>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</si>
  <si>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</si>
  <si>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</si>
  <si>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</si>
  <si>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</si>
  <si>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</si>
  <si>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</si>
  <si>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</si>
  <si>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</si>
  <si>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</si>
  <si>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</si>
  <si>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</si>
  <si>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</si>
  <si>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</si>
  <si>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</si>
  <si>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</si>
  <si>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</si>
  <si>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</si>
  <si>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</si>
  <si>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</si>
  <si>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</si>
  <si>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</si>
  <si>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</si>
  <si>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</si>
  <si>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</si>
  <si>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</si>
  <si>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</si>
  <si>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</si>
  <si>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</si>
  <si>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</si>
  <si>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</si>
  <si>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</si>
  <si>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</si>
  <si>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</si>
  <si>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</si>
  <si>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</si>
  <si>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</si>
  <si>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</si>
  <si>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</si>
  <si>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</si>
  <si>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</si>
  <si>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</si>
  <si>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</si>
  <si>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</si>
  <si>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</si>
  <si>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</si>
  <si>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</si>
  <si>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</si>
  <si>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</si>
  <si>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</si>
  <si>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</si>
  <si>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</si>
  <si>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</si>
  <si>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</si>
  <si>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</si>
  <si>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</si>
  <si>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</si>
  <si>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</si>
  <si>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</si>
  <si>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</si>
  <si>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</si>
  <si>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</si>
  <si>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</si>
  <si>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</si>
  <si>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</si>
  <si>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</si>
  <si>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</si>
  <si>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</si>
  <si>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</si>
  <si>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</si>
  <si>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</si>
  <si>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</si>
  <si>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</si>
  <si>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</si>
  <si>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</si>
  <si>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</si>
  <si>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</si>
  <si>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</si>
  <si>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</si>
  <si>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</si>
  <si>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</si>
  <si>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</si>
  <si>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</si>
  <si>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</si>
  <si>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</si>
  <si>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</si>
  <si>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</si>
  <si>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</si>
  <si>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</si>
  <si>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</si>
  <si>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</si>
  <si>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</si>
  <si>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</si>
  <si>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</si>
  <si>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</si>
  <si>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</si>
  <si>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</si>
  <si>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</si>
  <si>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</si>
  <si>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</si>
  <si>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</si>
  <si>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</si>
  <si>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</si>
  <si>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</si>
  <si>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</si>
  <si>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</si>
  <si>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</si>
  <si>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</si>
  <si>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</si>
  <si>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</si>
  <si>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</si>
  <si>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</si>
  <si>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</si>
  <si>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</si>
  <si>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</si>
  <si>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</si>
  <si>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</si>
  <si>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</si>
  <si>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</si>
  <si>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</si>
  <si>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</si>
  <si>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</si>
  <si>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</si>
  <si>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</si>
  <si>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</si>
  <si>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</si>
  <si>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</si>
  <si>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</si>
  <si>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</si>
  <si>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</si>
  <si>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</si>
  <si>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</si>
  <si>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</si>
  <si>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</si>
  <si>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</si>
  <si>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</si>
  <si>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</si>
  <si>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</si>
  <si>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</si>
  <si>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</si>
  <si>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</si>
  <si>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</si>
  <si>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</si>
  <si>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</si>
  <si>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</si>
  <si>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</si>
  <si>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</si>
  <si>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</si>
  <si>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</si>
  <si>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</si>
  <si>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</si>
  <si>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</si>
  <si>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</si>
  <si>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</si>
  <si>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</si>
  <si>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</si>
  <si>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</si>
  <si>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</si>
  <si>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</si>
  <si>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</si>
  <si>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</si>
  <si>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</si>
  <si>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</si>
  <si>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</si>
  <si>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</si>
  <si>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</si>
  <si>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</si>
  <si>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</si>
  <si>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</si>
  <si>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</si>
  <si>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</si>
  <si>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</si>
  <si>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</si>
  <si>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</si>
  <si>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</si>
  <si>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</si>
  <si>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</si>
  <si>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</si>
  <si>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</si>
  <si>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</si>
  <si>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</si>
  <si>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</si>
  <si>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</si>
  <si>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</si>
  <si>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</si>
  <si>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</si>
  <si>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</si>
  <si>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</si>
  <si>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</si>
  <si>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</si>
  <si>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</si>
  <si>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</si>
  <si>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</si>
  <si>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</si>
  <si>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</si>
  <si>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</si>
  <si>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</si>
  <si>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</si>
  <si>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</si>
  <si>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</si>
  <si>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</si>
  <si>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</si>
  <si>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</si>
  <si>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</si>
  <si>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</si>
  <si>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</si>
  <si>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</si>
  <si>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</si>
  <si>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</si>
  <si>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</si>
  <si>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</si>
  <si>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</si>
  <si>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</si>
  <si>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</si>
  <si>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</si>
  <si>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</si>
  <si>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</si>
  <si>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</si>
  <si>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</si>
  <si>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</si>
  <si>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</si>
  <si>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</si>
  <si>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</si>
  <si>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</si>
  <si>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</si>
  <si>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</si>
  <si>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</si>
  <si>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</si>
  <si>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</si>
  <si>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</si>
  <si>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</si>
  <si>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</si>
  <si>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</si>
  <si>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</si>
  <si>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</si>
  <si>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</si>
  <si>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</si>
  <si>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</si>
  <si>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</si>
  <si>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</si>
  <si>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</si>
  <si>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</si>
  <si>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</si>
  <si>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</si>
  <si>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</si>
  <si>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</si>
  <si>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</si>
  <si>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</si>
  <si>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</si>
  <si>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</si>
  <si>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</si>
  <si>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</si>
  <si>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</si>
  <si>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</si>
  <si>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</si>
  <si>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</si>
  <si>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</si>
  <si>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</si>
  <si>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</si>
  <si>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</si>
  <si>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</si>
  <si>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</si>
  <si>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</si>
  <si>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</si>
  <si>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</si>
  <si>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</si>
  <si>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</si>
  <si>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</si>
  <si>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</si>
  <si>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</si>
  <si>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</si>
  <si>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</si>
  <si>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</si>
  <si>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</si>
  <si>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</si>
  <si>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</si>
  <si>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</si>
  <si>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</si>
  <si>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</si>
  <si>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</si>
  <si>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</si>
  <si>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</si>
  <si>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</si>
  <si>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</si>
  <si>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</si>
  <si>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</si>
  <si>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</si>
  <si>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</si>
  <si>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</si>
  <si>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</si>
  <si>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</si>
  <si>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</si>
  <si>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</si>
  <si>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</si>
  <si>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</si>
  <si>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</si>
  <si>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</si>
  <si>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</si>
  <si>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</si>
  <si>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</si>
  <si>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</si>
  <si>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</si>
  <si>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</si>
  <si>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</si>
  <si>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</si>
  <si>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</si>
  <si>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</si>
  <si>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</si>
  <si>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</si>
  <si>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</si>
  <si>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</si>
  <si>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</si>
  <si>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</si>
  <si>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</si>
  <si>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</si>
  <si>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</si>
  <si>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</si>
  <si>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</si>
  <si>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</si>
  <si>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</si>
  <si>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</si>
  <si>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</si>
  <si>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</si>
  <si>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</si>
  <si>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</si>
  <si>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</si>
  <si>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</si>
  <si>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</si>
  <si>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</si>
  <si>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</si>
  <si>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</si>
  <si>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</si>
  <si>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</si>
  <si>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</si>
  <si>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</si>
  <si>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</si>
  <si>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</si>
  <si>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</si>
  <si>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</si>
  <si>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</si>
  <si>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</si>
  <si>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</si>
  <si>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</si>
  <si>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</si>
  <si>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</si>
  <si>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</si>
  <si>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</si>
  <si>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</si>
  <si>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</si>
  <si>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</si>
  <si>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</si>
  <si>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</si>
  <si>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</si>
  <si>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</si>
  <si>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</si>
  <si>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</si>
  <si>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</si>
  <si>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</si>
  <si>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</si>
  <si>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</si>
  <si>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</si>
  <si>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</si>
  <si>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</si>
  <si>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</si>
  <si>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</si>
  <si>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</si>
  <si>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</si>
  <si>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</si>
  <si>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</si>
  <si>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</si>
  <si>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</si>
  <si>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</si>
  <si>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</si>
  <si>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</si>
  <si>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</si>
  <si>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</si>
  <si>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</si>
  <si>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</si>
  <si>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</si>
  <si>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</si>
  <si>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</si>
  <si>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</si>
  <si>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</si>
  <si>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</si>
  <si>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</si>
  <si>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</si>
  <si>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</si>
  <si>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</si>
  <si>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</si>
  <si>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</si>
  <si>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</si>
  <si>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</si>
  <si>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</si>
  <si>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</si>
  <si>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</si>
  <si>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</si>
  <si>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</si>
  <si>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</si>
  <si>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</si>
  <si>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</si>
  <si>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</si>
  <si>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</si>
  <si>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</si>
  <si>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</si>
  <si>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</si>
  <si>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</si>
  <si>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</si>
  <si>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</si>
  <si>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</si>
  <si>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</si>
  <si>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</si>
  <si>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</si>
  <si>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</si>
  <si>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</si>
  <si>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</si>
  <si>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</si>
  <si>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</si>
  <si>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</si>
  <si>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</si>
  <si>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</si>
  <si>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</si>
  <si>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</si>
  <si>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</si>
  <si>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</si>
  <si>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</si>
  <si>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</si>
  <si>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</si>
  <si>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</si>
  <si>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</si>
  <si>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</si>
  <si>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</si>
  <si>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</si>
  <si>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</si>
  <si>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</si>
  <si>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</si>
  <si>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</si>
  <si>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</si>
  <si>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</si>
  <si>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</si>
  <si>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</si>
  <si>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</si>
  <si>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</si>
  <si>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</si>
  <si>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</si>
  <si>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</si>
  <si>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</si>
  <si>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</si>
  <si>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</si>
  <si>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</si>
  <si>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</si>
  <si>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</si>
  <si>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</si>
  <si>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</si>
  <si>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</si>
  <si>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</si>
  <si>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</si>
  <si>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</si>
  <si>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</si>
  <si>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</si>
  <si>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</si>
  <si>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</si>
  <si>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</si>
  <si>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</si>
  <si>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</si>
  <si>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</si>
  <si>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</si>
  <si>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</si>
  <si>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</si>
  <si>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</si>
  <si>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</si>
  <si>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</si>
  <si>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</si>
  <si>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</si>
  <si>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</si>
  <si>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</si>
  <si>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</si>
  <si>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</si>
  <si>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</si>
  <si>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</si>
  <si>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</si>
  <si>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</si>
  <si>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</si>
  <si>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</si>
  <si>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</si>
  <si>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</si>
  <si>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</si>
  <si>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</si>
  <si>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</si>
  <si>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</si>
  <si>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</si>
  <si>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</si>
  <si>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</si>
  <si>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</si>
  <si>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</si>
  <si>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</si>
  <si>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</si>
  <si>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</si>
  <si>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</si>
  <si>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</si>
  <si>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</si>
  <si>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</si>
  <si>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</si>
  <si>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</si>
  <si>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</si>
  <si>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</si>
  <si>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</si>
  <si>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</si>
  <si>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</si>
  <si>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</si>
  <si>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</si>
  <si>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</si>
  <si>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</si>
  <si>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</si>
  <si>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</si>
  <si>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</si>
  <si>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</si>
  <si>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</si>
  <si>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</si>
  <si>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</si>
  <si>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</si>
  <si>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</si>
  <si>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</si>
  <si>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</si>
  <si>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</si>
  <si>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</si>
  <si>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</si>
  <si>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</si>
  <si>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</si>
  <si>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</si>
  <si>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</si>
  <si>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</si>
  <si>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</si>
  <si>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</si>
  <si>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</si>
  <si>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</si>
  <si>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</si>
  <si>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</si>
  <si>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</si>
  <si>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</si>
  <si>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</si>
  <si>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</si>
  <si>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</si>
  <si>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</si>
  <si>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</si>
  <si>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</si>
  <si>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</si>
  <si>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</si>
  <si>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</si>
  <si>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</si>
  <si>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</si>
  <si>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</si>
  <si>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</si>
  <si>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</si>
  <si>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</si>
  <si>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</si>
  <si>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</si>
  <si>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</si>
  <si>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</si>
  <si>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</si>
  <si>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</si>
  <si>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</si>
  <si>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</si>
  <si>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</si>
  <si>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</si>
  <si>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</si>
  <si>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</si>
  <si>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</si>
  <si>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</si>
  <si>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</si>
  <si>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</si>
  <si>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</si>
  <si>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</si>
  <si>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</si>
  <si>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</si>
  <si>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</si>
  <si>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</si>
  <si>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</si>
  <si>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</si>
  <si>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</si>
  <si>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</si>
  <si>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</si>
  <si>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</si>
  <si>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</si>
  <si>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</si>
  <si>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</si>
  <si>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</si>
  <si>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</si>
  <si>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</si>
  <si>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</si>
  <si>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</si>
  <si>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</si>
  <si>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</si>
  <si>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</si>
  <si>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</si>
  <si>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</si>
  <si>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</si>
  <si>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</si>
  <si>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</si>
  <si>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</si>
  <si>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</si>
  <si>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</si>
  <si>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</si>
  <si>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</si>
  <si>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</si>
  <si>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</si>
  <si>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</si>
  <si>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</si>
  <si>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</si>
  <si>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</si>
  <si>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</si>
  <si>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</si>
  <si>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</si>
  <si>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</si>
  <si>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</si>
  <si>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</si>
  <si>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</si>
  <si>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</si>
  <si>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</si>
  <si>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</si>
  <si>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</si>
  <si>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</si>
  <si>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</si>
  <si>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</si>
  <si>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</si>
  <si>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</si>
  <si>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</si>
  <si>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</si>
  <si>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</si>
  <si>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</si>
  <si>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</si>
  <si>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</si>
  <si>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</si>
  <si>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</si>
  <si>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</si>
  <si>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</si>
  <si>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</si>
  <si>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</si>
  <si>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</si>
  <si>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</si>
  <si>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</si>
  <si>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</si>
  <si>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</si>
  <si>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</si>
  <si>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</si>
  <si>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</si>
  <si>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</si>
  <si>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</si>
  <si>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</si>
  <si>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</si>
  <si>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</si>
  <si>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</si>
  <si>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</si>
  <si>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</si>
  <si>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</si>
  <si>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</si>
  <si>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</si>
  <si>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</si>
  <si>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</si>
  <si>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</si>
  <si>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</si>
  <si>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</si>
  <si>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</si>
  <si>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</si>
  <si>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</si>
  <si>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</si>
  <si>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</si>
  <si>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</si>
  <si>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</si>
  <si>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</si>
  <si>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</si>
  <si>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</si>
  <si>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</si>
  <si>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</si>
  <si>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</si>
  <si>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</si>
  <si>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</si>
  <si>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</si>
  <si>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</si>
  <si>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</si>
  <si>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</si>
  <si>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</si>
  <si>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</si>
  <si>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</si>
  <si>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</si>
  <si>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</si>
  <si>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</si>
  <si>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</si>
  <si>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</si>
  <si>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</si>
  <si>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</si>
  <si>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</si>
  <si>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</si>
  <si>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</si>
  <si>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</si>
  <si>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</si>
  <si>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</si>
  <si>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</si>
  <si>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</si>
  <si>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</si>
  <si>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</si>
  <si>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</si>
  <si>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</si>
  <si>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</si>
  <si>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</si>
  <si>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</si>
  <si>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</si>
  <si>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</si>
  <si>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</si>
  <si>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</si>
  <si>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</si>
  <si>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</si>
  <si>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</si>
  <si>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</si>
  <si>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</si>
  <si>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</si>
  <si>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</si>
  <si>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</si>
  <si>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</si>
  <si>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</si>
  <si>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</si>
  <si>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</si>
  <si>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</si>
  <si>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</si>
  <si>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</si>
  <si>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</si>
  <si>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</si>
  <si>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</si>
  <si>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</si>
  <si>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</si>
  <si>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</si>
  <si>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</si>
  <si>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</si>
  <si>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</si>
  <si>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</si>
  <si>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</si>
  <si>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</si>
  <si>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</si>
  <si>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</si>
  <si>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</si>
  <si>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</si>
  <si>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</si>
  <si>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</si>
  <si>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</si>
  <si>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</si>
  <si>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</si>
  <si>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</si>
  <si>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</si>
  <si>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</si>
  <si>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</si>
  <si>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</si>
  <si>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</si>
  <si>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</si>
  <si>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</si>
  <si>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</si>
  <si>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</si>
  <si>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</si>
  <si>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</si>
  <si>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</si>
  <si>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</si>
  <si>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</si>
  <si>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</si>
  <si>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</si>
  <si>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</si>
  <si>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</si>
  <si>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</si>
  <si>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</si>
  <si>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</si>
  <si>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</si>
  <si>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</si>
  <si>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</si>
  <si>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</si>
  <si>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</si>
  <si>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</si>
  <si>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</si>
  <si>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</si>
  <si>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</si>
  <si>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</si>
  <si>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</si>
  <si>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</si>
  <si>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</si>
  <si>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</si>
  <si>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</si>
  <si>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</si>
  <si>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</si>
  <si>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</si>
  <si>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</si>
  <si>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</si>
  <si>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</si>
  <si>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</si>
  <si>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</si>
  <si>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</si>
  <si>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</si>
  <si>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</si>
  <si>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</si>
  <si>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</si>
  <si>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</si>
  <si>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</si>
  <si>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</si>
  <si>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</si>
  <si>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</si>
  <si>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</si>
  <si>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</si>
  <si>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</si>
  <si>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</si>
  <si>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</si>
  <si>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</si>
  <si>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</si>
  <si>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</si>
  <si>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</si>
  <si>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</si>
  <si>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</si>
  <si>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</si>
  <si>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</si>
  <si>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</si>
  <si>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</si>
  <si>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</si>
  <si>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</si>
  <si>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</si>
  <si>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</si>
  <si>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</si>
  <si>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</si>
  <si>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</si>
  <si>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</si>
  <si>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</si>
  <si>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</si>
  <si>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</si>
  <si>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</si>
  <si>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</si>
  <si>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</si>
  <si>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</si>
  <si>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</si>
  <si>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</si>
  <si>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</si>
  <si>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</si>
  <si>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</si>
  <si>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</si>
  <si>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</si>
  <si>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</si>
  <si>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</si>
  <si>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</si>
  <si>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</si>
  <si>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</si>
  <si>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</si>
  <si>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</si>
  <si>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</si>
  <si>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</si>
  <si>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</si>
  <si>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</si>
  <si>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</si>
  <si>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</si>
  <si>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</si>
  <si>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</si>
  <si>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</si>
  <si>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</si>
  <si>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</si>
  <si>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</si>
  <si>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</si>
  <si>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</si>
  <si>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</si>
  <si>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</si>
  <si>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</si>
  <si>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</si>
  <si>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</si>
  <si>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</si>
  <si>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</si>
  <si>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</si>
  <si>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</si>
  <si>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</si>
  <si>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</si>
  <si>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</si>
  <si>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</si>
  <si>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</si>
  <si>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</si>
  <si>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</si>
  <si>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</si>
  <si>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</si>
  <si>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</si>
  <si>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</si>
  <si>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</si>
  <si>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</si>
  <si>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</si>
  <si>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</si>
  <si>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</si>
  <si>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</si>
  <si>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</si>
  <si>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</si>
  <si>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</si>
  <si>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</si>
  <si>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</si>
  <si>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</si>
  <si>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</si>
  <si>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</si>
  <si>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</si>
  <si>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</si>
  <si>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</si>
  <si>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</si>
  <si>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</si>
  <si>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</si>
  <si>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</si>
  <si>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</si>
  <si>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</si>
  <si>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</si>
  <si>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</si>
  <si>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</si>
  <si>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</si>
  <si>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</si>
  <si>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</si>
  <si>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</si>
  <si>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</si>
  <si>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</si>
  <si>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</si>
  <si>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</si>
  <si>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</si>
  <si>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</si>
  <si>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</si>
  <si>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</si>
  <si>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</si>
  <si>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</si>
  <si>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</si>
  <si>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</si>
  <si>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</si>
  <si>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</si>
  <si>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</si>
  <si>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</si>
  <si>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</si>
  <si>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</si>
  <si>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</si>
  <si>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</si>
  <si>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</si>
  <si>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</si>
  <si>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</si>
  <si>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</si>
  <si>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</si>
  <si>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</si>
  <si>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</si>
  <si>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</si>
  <si>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</si>
  <si>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</si>
  <si>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</si>
  <si>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</si>
  <si>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</si>
  <si>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</si>
  <si>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</si>
  <si>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</si>
  <si>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</si>
  <si>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</si>
  <si>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</si>
  <si>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</si>
  <si>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</si>
  <si>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</si>
  <si>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</si>
  <si>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</si>
  <si>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</si>
  <si>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</si>
  <si>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</si>
  <si>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</si>
  <si>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</si>
  <si>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</si>
  <si>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</si>
  <si>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</si>
  <si>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</si>
  <si>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</si>
  <si>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</si>
  <si>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</si>
  <si>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</si>
  <si>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</si>
  <si>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</si>
  <si>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</si>
  <si>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</si>
  <si>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</si>
  <si>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</si>
  <si>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</si>
  <si>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</si>
  <si>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</si>
  <si>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</si>
  <si>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</si>
  <si>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</si>
  <si>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</si>
  <si>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</si>
  <si>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</si>
  <si>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</si>
  <si>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</si>
  <si>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</si>
  <si>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</si>
  <si>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</si>
  <si>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</si>
  <si>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</si>
  <si>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</si>
  <si>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</si>
  <si>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</si>
  <si>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</si>
  <si>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</si>
  <si>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</si>
  <si>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</si>
  <si>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</si>
  <si>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</si>
  <si>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</si>
  <si>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</si>
  <si>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</si>
  <si>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</si>
  <si>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</si>
  <si>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</si>
  <si>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</si>
  <si>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</si>
  <si>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</si>
  <si>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</si>
  <si>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</si>
  <si>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</si>
  <si>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</si>
  <si>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</si>
  <si>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</si>
  <si>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</si>
  <si>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</si>
  <si>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</si>
  <si>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</si>
  <si>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</si>
  <si>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</si>
  <si>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</si>
  <si>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</si>
  <si>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</si>
  <si>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</si>
  <si>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</si>
  <si>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</si>
  <si>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</si>
  <si>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</si>
  <si>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</si>
  <si>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</si>
  <si>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</si>
  <si>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</si>
  <si>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</si>
  <si>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</si>
  <si>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</si>
  <si>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</si>
  <si>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</si>
  <si>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</si>
  <si>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</si>
  <si>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</si>
  <si>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</si>
  <si>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</si>
  <si>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</si>
  <si>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</si>
  <si>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</si>
  <si>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</si>
  <si>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</si>
  <si>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</si>
  <si>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</si>
  <si>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</si>
  <si>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</si>
  <si>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</si>
  <si>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</si>
  <si>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</si>
  <si>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</si>
  <si>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</si>
  <si>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</si>
  <si>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</si>
  <si>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</si>
  <si>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</si>
  <si>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</si>
  <si>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</si>
  <si>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</si>
  <si>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</si>
  <si>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</si>
  <si>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</si>
  <si>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</si>
  <si>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</si>
  <si>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</si>
  <si>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</si>
  <si>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</si>
  <si>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</si>
  <si>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</si>
  <si>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</si>
  <si>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</si>
  <si>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</si>
  <si>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</si>
  <si>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</si>
  <si>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</si>
  <si>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</si>
  <si>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</si>
  <si>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</si>
  <si>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</si>
  <si>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</si>
  <si>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</si>
  <si>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</si>
  <si>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</si>
  <si>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</si>
  <si>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</si>
  <si>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</si>
  <si>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</si>
  <si>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</si>
  <si>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</si>
  <si>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</si>
  <si>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</si>
  <si>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</si>
  <si>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</si>
  <si>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</si>
  <si>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</si>
  <si>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</si>
  <si>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</si>
  <si>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</si>
  <si>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</si>
  <si>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</si>
  <si>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</si>
  <si>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</si>
  <si>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</si>
  <si>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</si>
  <si>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</si>
  <si>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</si>
  <si>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</si>
  <si>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</si>
  <si>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</si>
  <si>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</si>
  <si>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</si>
  <si>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</si>
  <si>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</si>
  <si>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</si>
  <si>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</si>
  <si>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</si>
  <si>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</si>
  <si>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</si>
  <si>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</si>
  <si>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</si>
  <si>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</si>
  <si>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</si>
  <si>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</si>
  <si>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</si>
  <si>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</si>
  <si>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</si>
  <si>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</si>
  <si>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</si>
  <si>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</si>
  <si>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</si>
  <si>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</si>
  <si>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</si>
  <si>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</si>
  <si>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</si>
  <si>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</si>
  <si>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</si>
  <si>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</si>
  <si>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</si>
  <si>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</si>
  <si>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</si>
  <si>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</si>
  <si>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</si>
  <si>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</si>
  <si>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</si>
  <si>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</si>
  <si>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</si>
  <si>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</si>
  <si>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</si>
  <si>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</si>
  <si>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</si>
  <si>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</si>
  <si>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</si>
  <si>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</si>
  <si>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</si>
  <si>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</si>
  <si>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</si>
  <si>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</si>
  <si>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</si>
  <si>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</si>
  <si>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</si>
  <si>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</si>
  <si>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</si>
  <si>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</si>
  <si>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</si>
  <si>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</si>
  <si>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</si>
  <si>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</si>
  <si>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</si>
  <si>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</si>
  <si>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</si>
  <si>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</si>
  <si>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</si>
  <si>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</si>
  <si>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</si>
  <si>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</si>
  <si>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</si>
  <si>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</si>
  <si>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</si>
  <si>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</si>
  <si>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</si>
  <si>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</si>
  <si>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</si>
  <si>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</si>
  <si>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</si>
  <si>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</si>
  <si>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</si>
  <si>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</si>
  <si>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</si>
  <si>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</si>
  <si>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</si>
  <si>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</si>
  <si>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</si>
  <si>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</si>
  <si>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</si>
  <si>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</si>
  <si>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</si>
  <si>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</si>
  <si>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</si>
  <si>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</si>
  <si>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</si>
  <si>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</si>
  <si>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</si>
  <si>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</si>
  <si>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</si>
  <si>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</si>
  <si>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</si>
  <si>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</si>
  <si>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</si>
  <si>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</si>
  <si>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</si>
  <si>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</si>
  <si>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</si>
  <si>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</si>
  <si>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</si>
  <si>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</si>
  <si>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</si>
  <si>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</si>
  <si>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</si>
  <si>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</si>
  <si>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</si>
  <si>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</si>
  <si>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</si>
  <si>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</si>
  <si>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</si>
  <si>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</si>
  <si>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</si>
  <si>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</si>
  <si>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</si>
  <si>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</si>
  <si>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</si>
  <si>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</si>
  <si>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</si>
  <si>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</si>
  <si>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</si>
  <si>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</si>
  <si>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</si>
  <si>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</si>
  <si>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</si>
  <si>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</si>
  <si>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</si>
  <si>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</si>
  <si>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</si>
  <si>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</si>
  <si>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</si>
  <si>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</si>
  <si>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</si>
  <si>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</si>
  <si>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</si>
  <si>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</si>
  <si>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</si>
  <si>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</si>
  <si>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</si>
  <si>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</si>
  <si>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</si>
  <si>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</si>
  <si>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</si>
  <si>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</si>
  <si>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</si>
  <si>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</si>
  <si>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</si>
  <si>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</si>
  <si>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</si>
  <si>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</si>
  <si>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</si>
  <si>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</si>
  <si>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</si>
  <si>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</si>
  <si>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</si>
  <si>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</si>
  <si>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</si>
  <si>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</si>
  <si>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</si>
  <si>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</si>
  <si>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</si>
  <si>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</si>
  <si>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</si>
  <si>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</si>
  <si>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</si>
  <si>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</si>
  <si>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</si>
  <si>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</si>
  <si>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</si>
  <si>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</si>
  <si>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</si>
  <si>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</si>
  <si>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</si>
  <si>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</si>
  <si>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</si>
  <si>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</si>
  <si>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</si>
  <si>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</si>
  <si>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</si>
  <si>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</si>
  <si>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</si>
  <si>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</si>
  <si>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</si>
  <si>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</si>
  <si>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</si>
  <si>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</si>
  <si>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</si>
  <si>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</si>
  <si>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</si>
  <si>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</si>
  <si>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</si>
  <si>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</si>
  <si>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</si>
  <si>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</si>
  <si>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</si>
  <si>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</si>
  <si>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</si>
  <si>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</si>
  <si>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</si>
  <si>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</si>
  <si>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</si>
  <si>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</si>
  <si>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</si>
  <si>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</si>
  <si>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</si>
  <si>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</si>
  <si>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</si>
  <si>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</si>
  <si>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</si>
  <si>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</si>
  <si>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</si>
  <si>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</si>
  <si>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</si>
  <si>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</si>
  <si>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</si>
  <si>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</si>
  <si>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</si>
  <si>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</si>
  <si>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</si>
  <si>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</si>
  <si>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</si>
  <si>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</si>
  <si>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</si>
  <si>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</si>
  <si>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</si>
  <si>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</si>
  <si>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</si>
  <si>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</si>
  <si>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</si>
  <si>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</si>
  <si>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</si>
  <si>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</si>
  <si>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</si>
  <si>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</si>
  <si>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</si>
  <si>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</si>
  <si>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</si>
  <si>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</si>
  <si>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</si>
  <si>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</si>
  <si>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</si>
  <si>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</si>
  <si>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</si>
  <si>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</si>
  <si>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</si>
  <si>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</si>
  <si>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</si>
  <si>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</si>
  <si>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</si>
  <si>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</si>
  <si>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</si>
  <si>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</si>
  <si>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</si>
  <si>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</si>
  <si>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</si>
  <si>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</si>
  <si>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</si>
  <si>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</si>
  <si>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</si>
  <si>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</si>
  <si>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</si>
  <si>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</si>
  <si>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</si>
  <si>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</si>
  <si>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</si>
  <si>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</si>
  <si>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</si>
  <si>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</si>
  <si>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</si>
  <si>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</si>
  <si>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</si>
  <si>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</si>
  <si>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</si>
  <si>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</si>
  <si>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</si>
  <si>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</si>
  <si>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</si>
  <si>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</si>
  <si>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</si>
  <si>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</si>
  <si>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</si>
  <si>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</si>
  <si>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</si>
  <si>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</si>
  <si>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</si>
  <si>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</si>
  <si>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</si>
  <si>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</si>
  <si>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</si>
  <si>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</si>
  <si>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</si>
  <si>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</si>
  <si>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</si>
  <si>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</si>
  <si>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</si>
  <si>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</si>
  <si>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</si>
  <si>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</si>
  <si>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</si>
  <si>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</si>
  <si>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</si>
  <si>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</si>
  <si>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</si>
  <si>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</si>
  <si>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</si>
  <si>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</si>
  <si>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</si>
  <si>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</si>
  <si>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</si>
  <si>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</si>
  <si>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</si>
  <si>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</si>
  <si>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</si>
  <si>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</si>
  <si>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</si>
  <si>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</si>
  <si>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</si>
  <si>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</si>
  <si>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</si>
  <si>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</si>
  <si>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</si>
  <si>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</si>
  <si>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</si>
  <si>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</si>
  <si>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</si>
  <si>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</si>
  <si>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</si>
  <si>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</si>
  <si>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</si>
  <si>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</si>
  <si>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</si>
  <si>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</si>
  <si>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</si>
  <si>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</si>
  <si>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</si>
  <si>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</si>
  <si>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</si>
  <si>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</si>
  <si>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</si>
  <si>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</si>
  <si>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</si>
  <si>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</si>
  <si>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</si>
  <si>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</si>
  <si>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</si>
  <si>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</si>
  <si>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</si>
  <si>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</si>
  <si>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</si>
  <si>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</si>
  <si>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</si>
  <si>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</si>
  <si>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</si>
  <si>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</si>
  <si>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</si>
  <si>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</si>
  <si>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</si>
  <si>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</si>
  <si>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</si>
  <si>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</si>
  <si>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</si>
  <si>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</si>
  <si>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</si>
  <si>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</si>
  <si>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</si>
  <si>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</si>
  <si>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</si>
  <si>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</si>
  <si>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</si>
  <si>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</si>
  <si>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</si>
  <si>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</si>
  <si>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</si>
  <si>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</si>
  <si>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</si>
  <si>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</si>
  <si>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</si>
  <si>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</si>
  <si>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</si>
  <si>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</si>
  <si>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</si>
  <si>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</si>
  <si>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</si>
  <si>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</si>
  <si>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</si>
  <si>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</si>
  <si>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</si>
  <si>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</si>
  <si>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</si>
  <si>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</si>
  <si>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</si>
  <si>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</si>
  <si>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</si>
  <si>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</si>
  <si>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</si>
  <si>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</si>
  <si>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</si>
  <si>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</si>
  <si>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</si>
  <si>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</si>
  <si>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</si>
  <si>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</si>
  <si>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</si>
  <si>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</si>
  <si>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</si>
  <si>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</si>
  <si>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</si>
  <si>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</si>
  <si>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</si>
  <si>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</si>
  <si>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</si>
  <si>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</si>
  <si>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</si>
  <si>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</si>
  <si>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</si>
  <si>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</si>
  <si>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</si>
  <si>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</si>
  <si>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</si>
  <si>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</si>
  <si>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</si>
  <si>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</si>
  <si>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</si>
  <si>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</si>
  <si>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</si>
  <si>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</si>
  <si>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</si>
  <si>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</si>
  <si>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</si>
  <si>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</si>
  <si>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</si>
  <si>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</si>
  <si>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</si>
  <si>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</si>
  <si>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</si>
  <si>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</si>
  <si>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</si>
  <si>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</si>
  <si>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</si>
  <si>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</si>
  <si>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</si>
  <si>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</si>
  <si>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</si>
  <si>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</si>
  <si>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</si>
  <si>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</si>
  <si>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</si>
  <si>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</si>
  <si>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</si>
  <si>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</si>
  <si>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</si>
  <si>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</si>
  <si>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</si>
  <si>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</si>
  <si>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</si>
  <si>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</si>
  <si>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</si>
  <si>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</si>
  <si>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</si>
  <si>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</si>
  <si>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</si>
  <si>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</si>
  <si>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</si>
  <si>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</si>
  <si>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</si>
  <si>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</si>
  <si>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</si>
  <si>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</si>
  <si>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</si>
  <si>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</si>
  <si>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</si>
  <si>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</si>
  <si>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</si>
  <si>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</si>
  <si>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</si>
  <si>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</si>
  <si>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</si>
  <si>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</si>
  <si>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</si>
  <si>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</si>
  <si>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</si>
  <si>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</si>
  <si>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</si>
  <si>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</si>
  <si>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</si>
  <si>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</si>
  <si>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</si>
  <si>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</si>
  <si>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</si>
  <si>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</si>
  <si>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</si>
  <si>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</si>
  <si>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</si>
  <si>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</si>
  <si>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</si>
  <si>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</si>
  <si>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</si>
  <si>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</si>
  <si>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</si>
  <si>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</si>
  <si>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</si>
  <si>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</si>
  <si>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</si>
  <si>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</si>
  <si>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</si>
  <si>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</si>
  <si>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</si>
  <si>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</si>
  <si>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</si>
  <si>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</si>
  <si>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</si>
  <si>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</si>
  <si>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</si>
  <si>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</si>
  <si>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</si>
  <si>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</si>
  <si>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</si>
  <si>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</si>
  <si>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</si>
  <si>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</si>
  <si>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</si>
  <si>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</si>
  <si>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</si>
  <si>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</si>
  <si>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</si>
  <si>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</si>
  <si>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</si>
  <si>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</si>
  <si>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</si>
  <si>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</si>
  <si>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</si>
  <si>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</si>
  <si>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</si>
  <si>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</si>
  <si>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</si>
  <si>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</si>
  <si>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</si>
  <si>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</si>
  <si>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</si>
  <si>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</si>
  <si>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</si>
  <si>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</si>
  <si>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</si>
  <si>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</si>
  <si>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</si>
  <si>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</si>
  <si>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</si>
  <si>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</si>
  <si>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</si>
  <si>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</si>
  <si>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</si>
  <si>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</si>
  <si>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</si>
  <si>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</si>
  <si>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</si>
  <si>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</si>
  <si>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</si>
  <si>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</si>
  <si>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</si>
  <si>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</si>
  <si>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</si>
  <si>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</si>
  <si>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</si>
  <si>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</si>
  <si>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</si>
  <si>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</si>
  <si>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</si>
  <si>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</si>
  <si>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</si>
  <si>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</si>
  <si>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</si>
  <si>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</si>
  <si>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</si>
  <si>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</si>
  <si>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</si>
  <si>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</si>
  <si>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</si>
  <si>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</si>
  <si>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</si>
  <si>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</si>
  <si>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</si>
  <si>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</si>
  <si>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</si>
  <si>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</si>
  <si>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</si>
  <si>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</si>
  <si>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</si>
  <si>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</si>
  <si>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</si>
  <si>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</si>
  <si>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</si>
  <si>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</si>
  <si>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</si>
  <si>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</si>
  <si>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</si>
  <si>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</si>
  <si>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</si>
  <si>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</si>
  <si>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</si>
  <si>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</si>
  <si>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</si>
  <si>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</si>
  <si>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</si>
  <si>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</si>
  <si>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</si>
  <si>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</si>
  <si>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</si>
  <si>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</si>
  <si>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</si>
  <si>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</si>
  <si>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</si>
  <si>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</si>
  <si>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</si>
  <si>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</si>
  <si>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</si>
  <si>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</si>
  <si>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</si>
  <si>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</si>
  <si>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</si>
  <si>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</si>
  <si>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</si>
  <si>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</si>
  <si>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</si>
  <si>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</si>
  <si>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</si>
  <si>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</si>
  <si>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</si>
  <si>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</si>
  <si>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</si>
  <si>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</si>
  <si>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</si>
  <si>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</si>
  <si>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</si>
  <si>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</si>
  <si>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</si>
  <si>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</si>
  <si>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</si>
  <si>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</si>
  <si>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</si>
  <si>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</si>
  <si>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</si>
  <si>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</si>
  <si>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</si>
  <si>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</si>
  <si>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</si>
  <si>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</si>
  <si>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</si>
  <si>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</si>
  <si>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</si>
  <si>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</si>
  <si>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</si>
  <si>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</si>
  <si>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</si>
  <si>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</si>
  <si>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</si>
  <si>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</si>
  <si>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</si>
  <si>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</si>
  <si>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</si>
  <si>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</si>
  <si>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</si>
  <si>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</si>
  <si>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</si>
  <si>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</si>
  <si>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</si>
  <si>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</si>
  <si>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</si>
  <si>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</si>
  <si>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</si>
  <si>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</si>
  <si>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</si>
  <si>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</si>
  <si>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</si>
  <si>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</si>
  <si>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</si>
  <si>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</si>
  <si>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</si>
  <si>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</si>
  <si>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</si>
  <si>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</si>
  <si>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</si>
  <si>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</si>
  <si>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</si>
  <si>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</si>
  <si>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</si>
  <si>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</si>
  <si>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</si>
  <si>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</si>
  <si>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</si>
  <si>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</si>
  <si>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</si>
  <si>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</si>
  <si>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</si>
  <si>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</si>
  <si>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</si>
  <si>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</si>
  <si>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</si>
  <si>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</si>
  <si>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</si>
  <si>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</si>
  <si>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</si>
  <si>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</si>
  <si>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</si>
  <si>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</si>
  <si>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</si>
  <si>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</si>
  <si>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</si>
  <si>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</si>
  <si>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</si>
  <si>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</si>
  <si>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</si>
  <si>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</si>
  <si>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</si>
  <si>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</si>
  <si>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</si>
  <si>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</si>
  <si>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</si>
  <si>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</si>
  <si>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</si>
  <si>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</si>
  <si>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</si>
  <si>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</si>
  <si>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</si>
  <si>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</si>
  <si>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</si>
  <si>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</si>
  <si>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</si>
  <si>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</si>
  <si>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</si>
  <si>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</si>
  <si>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</si>
  <si>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</si>
  <si>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</si>
  <si>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</si>
  <si>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</si>
  <si>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</si>
  <si>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</si>
  <si>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</si>
  <si>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</si>
  <si>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</si>
  <si>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</si>
  <si>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</si>
  <si>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</si>
  <si>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</si>
  <si>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</si>
  <si>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</si>
  <si>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</si>
  <si>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</si>
  <si>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</si>
  <si>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</si>
  <si>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</si>
  <si>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</si>
  <si>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</si>
  <si>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</si>
  <si>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</si>
  <si>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</si>
  <si>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</si>
  <si>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</si>
  <si>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</si>
  <si>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</si>
  <si>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</si>
  <si>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</si>
  <si>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</si>
  <si>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</si>
  <si>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</si>
  <si>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</si>
  <si>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</si>
  <si>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</si>
  <si>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</si>
  <si>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</si>
  <si>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</si>
  <si>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</si>
  <si>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</si>
  <si>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</si>
  <si>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</si>
  <si>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</si>
  <si>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</si>
  <si>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</si>
  <si>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</si>
  <si>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</si>
  <si>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</si>
  <si>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</si>
  <si>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</si>
  <si>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</si>
  <si>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</si>
  <si>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</si>
  <si>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</si>
  <si>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</si>
  <si>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</si>
  <si>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</si>
  <si>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</si>
  <si>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</si>
  <si>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</si>
  <si>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</si>
  <si>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</si>
  <si>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</si>
  <si>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</si>
  <si>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</si>
  <si>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</si>
  <si>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</si>
  <si>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</si>
  <si>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</si>
  <si>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</si>
  <si>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</si>
  <si>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</si>
  <si>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</si>
  <si>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</si>
  <si>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</si>
  <si>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</si>
  <si>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</si>
  <si>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</si>
  <si>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</si>
  <si>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</si>
  <si>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</si>
  <si>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</si>
  <si>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</si>
  <si>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</si>
  <si>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</si>
  <si>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</si>
  <si>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</si>
  <si>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</si>
  <si>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</si>
  <si>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</si>
  <si>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</si>
  <si>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</si>
  <si>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</si>
  <si>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</si>
  <si>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</si>
  <si>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</si>
  <si>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</si>
  <si>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</si>
  <si>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</si>
  <si>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</si>
  <si>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</si>
  <si>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</si>
  <si>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</si>
  <si>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</si>
  <si>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</si>
  <si>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</si>
  <si>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</si>
  <si>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</si>
  <si>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</si>
  <si>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</si>
  <si>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</si>
  <si>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</si>
  <si>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</si>
  <si>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</si>
  <si>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</si>
  <si>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</si>
  <si>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</si>
  <si>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</si>
  <si>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</si>
  <si>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</si>
  <si>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</si>
  <si>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</si>
  <si>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</si>
  <si>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</si>
  <si>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</si>
  <si>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</si>
  <si>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</si>
  <si>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</si>
  <si>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</si>
  <si>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</si>
  <si>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</si>
  <si>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</si>
  <si>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</si>
  <si>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</si>
  <si>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</si>
  <si>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</si>
  <si>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</si>
  <si>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</si>
  <si>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</si>
  <si>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</si>
  <si>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</si>
  <si>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</si>
  <si>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</si>
  <si>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</si>
  <si>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</si>
  <si>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</si>
  <si>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</si>
  <si>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</si>
  <si>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</si>
  <si>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</si>
  <si>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</si>
  <si>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</si>
  <si>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</si>
  <si>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</si>
  <si>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</si>
  <si>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</si>
  <si>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</si>
  <si>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</si>
  <si>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</si>
  <si>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</si>
  <si>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</si>
  <si>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</si>
  <si>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</si>
  <si>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</si>
  <si>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</si>
  <si>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</si>
  <si>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</si>
  <si>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</si>
  <si>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</si>
  <si>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</si>
  <si>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</si>
  <si>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</si>
  <si>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</si>
  <si>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</si>
  <si>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</si>
  <si>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</si>
  <si>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</si>
  <si>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</si>
  <si>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</si>
  <si>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</si>
  <si>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</si>
  <si>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</si>
  <si>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</si>
  <si>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</si>
  <si>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</si>
  <si>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</si>
  <si>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</si>
  <si>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</si>
  <si>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</si>
  <si>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</si>
  <si>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</si>
  <si>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</si>
  <si>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</si>
  <si>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</si>
  <si>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</si>
  <si>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</si>
  <si>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</si>
  <si>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</si>
  <si>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</si>
  <si>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</si>
  <si>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</si>
  <si>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</si>
  <si>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</si>
  <si>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</si>
  <si>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</si>
  <si>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</si>
  <si>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</si>
  <si>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</si>
  <si>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</si>
  <si>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</si>
  <si>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</si>
  <si>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</si>
  <si>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</si>
  <si>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</si>
  <si>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</si>
  <si>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</si>
  <si>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</si>
  <si>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</si>
  <si>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</si>
  <si>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</si>
  <si>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</si>
  <si>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</si>
  <si>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</si>
  <si>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</si>
  <si>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</si>
  <si>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</si>
  <si>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</si>
  <si>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</si>
  <si>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</si>
  <si>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</si>
  <si>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</si>
  <si>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</si>
  <si>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</si>
  <si>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</si>
  <si>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</si>
  <si>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</si>
  <si>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</si>
  <si>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</si>
  <si>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</si>
  <si>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</si>
  <si>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</si>
  <si>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</si>
  <si>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</si>
  <si>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</si>
  <si>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</si>
  <si>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</si>
  <si>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</si>
  <si>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</si>
  <si>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</si>
  <si>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</si>
  <si>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</si>
  <si>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</si>
  <si>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</si>
  <si>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</si>
  <si>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</si>
  <si>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</si>
  <si>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</si>
  <si>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</si>
  <si>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</si>
  <si>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</si>
  <si>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</si>
  <si>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</si>
  <si>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</si>
  <si>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</si>
  <si>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</si>
  <si>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</si>
  <si>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</si>
  <si>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</si>
  <si>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</si>
  <si>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</si>
  <si>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</si>
  <si>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</si>
  <si>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</si>
  <si>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</si>
  <si>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</si>
  <si>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</si>
  <si>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</si>
  <si>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</si>
  <si>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</si>
  <si>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</si>
  <si>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</si>
  <si>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</si>
  <si>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</si>
  <si>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</si>
  <si>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</si>
  <si>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</si>
  <si>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</si>
  <si>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</si>
  <si>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</si>
  <si>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</si>
  <si>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</si>
  <si>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</si>
  <si>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</si>
  <si>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</si>
  <si>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</si>
  <si>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</si>
  <si>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</si>
  <si>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</si>
  <si>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</si>
  <si>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</si>
  <si>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</si>
  <si>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</si>
  <si>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</si>
  <si>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</si>
  <si>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</si>
  <si>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</si>
  <si>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</si>
  <si>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</si>
  <si>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</si>
  <si>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</si>
  <si>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</si>
  <si>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</si>
  <si>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</si>
  <si>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</si>
  <si>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</si>
  <si>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</si>
  <si>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</si>
  <si>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</si>
  <si>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</si>
  <si>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</si>
  <si>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</si>
  <si>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</si>
  <si>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</si>
  <si>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</si>
  <si>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</si>
  <si>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</si>
  <si>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</si>
  <si>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</si>
  <si>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</si>
  <si>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</si>
  <si>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</si>
  <si>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</si>
  <si>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</si>
  <si>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</si>
  <si>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</si>
  <si>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</si>
  <si>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</si>
  <si>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</si>
  <si>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</si>
  <si>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</si>
  <si>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</si>
  <si>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</si>
  <si>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</si>
  <si>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</si>
  <si>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</si>
  <si>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</si>
  <si>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</si>
  <si>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</si>
  <si>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</si>
  <si>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</si>
  <si>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</si>
  <si>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</si>
  <si>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</si>
  <si>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</si>
  <si>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</si>
  <si>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</si>
  <si>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</si>
  <si>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</si>
  <si>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</si>
  <si>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</si>
  <si>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</si>
  <si>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</si>
  <si>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</si>
  <si>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</si>
  <si>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</si>
  <si>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</si>
  <si>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</si>
  <si>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</si>
  <si>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</si>
  <si>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</si>
  <si>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</si>
  <si>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</si>
  <si>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</si>
  <si>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</si>
  <si>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</si>
  <si>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</si>
  <si>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</si>
  <si>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</si>
  <si>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</si>
  <si>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</si>
  <si>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</si>
  <si>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</si>
  <si>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</si>
  <si>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</si>
  <si>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</si>
  <si>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</si>
  <si>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</si>
  <si>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</si>
  <si>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</si>
  <si>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</si>
  <si>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</si>
  <si>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</si>
  <si>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</si>
  <si>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</si>
  <si>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</si>
  <si>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</si>
  <si>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</si>
  <si>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</si>
  <si>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</si>
  <si>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</si>
  <si>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</si>
  <si>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</si>
  <si>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</si>
  <si>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</si>
  <si>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</si>
  <si>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</si>
  <si>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</si>
  <si>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</si>
  <si>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</si>
  <si>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</si>
  <si>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</si>
  <si>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</si>
  <si>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</si>
  <si>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</si>
  <si>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</si>
  <si>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</si>
  <si>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</si>
  <si>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</si>
  <si>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</si>
  <si>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</si>
  <si>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</si>
  <si>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</si>
  <si>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</si>
  <si>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</si>
  <si>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</si>
  <si>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</si>
  <si>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</si>
  <si>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</si>
  <si>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</si>
  <si>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</si>
  <si>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</si>
  <si>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</si>
  <si>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</si>
  <si>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</si>
  <si>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</si>
  <si>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</si>
  <si>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</si>
  <si>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</si>
  <si>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</si>
  <si>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</si>
  <si>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</si>
  <si>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</si>
  <si>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</si>
  <si>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</si>
  <si>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</si>
  <si>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</si>
  <si>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</si>
  <si>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</si>
  <si>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</si>
  <si>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</si>
  <si>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</si>
  <si>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</si>
  <si>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</si>
  <si>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</si>
  <si>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</si>
  <si>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</si>
  <si>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</si>
  <si>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</si>
  <si>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</si>
  <si>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</si>
  <si>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</si>
  <si>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</si>
  <si>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</si>
  <si>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</si>
  <si>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</si>
  <si>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</si>
  <si>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</si>
  <si>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</si>
  <si>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</si>
  <si>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</si>
  <si>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</si>
  <si>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</si>
  <si>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</si>
  <si>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</si>
  <si>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</si>
  <si>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</si>
  <si>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</si>
  <si>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</si>
  <si>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</si>
  <si>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</si>
  <si>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</si>
  <si>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</si>
  <si>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</si>
  <si>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</si>
  <si>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</si>
  <si>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</si>
  <si>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</si>
  <si>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</si>
  <si>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</si>
  <si>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</si>
  <si>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</si>
  <si>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</si>
  <si>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</si>
  <si>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</si>
  <si>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</si>
  <si>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</si>
  <si>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</si>
  <si>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</si>
  <si>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</si>
  <si>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</si>
  <si>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</si>
  <si>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</si>
  <si>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</si>
  <si>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</si>
  <si>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</si>
  <si>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</si>
  <si>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</si>
  <si>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</si>
  <si>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</si>
  <si>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</si>
  <si>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</si>
  <si>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</si>
  <si>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</si>
  <si>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</si>
  <si>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</si>
  <si>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</si>
  <si>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</si>
  <si>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</si>
  <si>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</si>
  <si>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</si>
  <si>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</si>
  <si>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</si>
  <si>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</si>
  <si>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</si>
  <si>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</si>
  <si>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</si>
  <si>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</si>
  <si>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</si>
  <si>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</si>
  <si>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</si>
  <si>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</si>
  <si>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</si>
  <si>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</si>
  <si>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</si>
  <si>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</si>
  <si>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</si>
  <si>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</si>
  <si>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</si>
  <si>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</si>
  <si>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</si>
  <si>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</si>
  <si>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</si>
  <si>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</si>
  <si>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</si>
  <si>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</si>
  <si>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</si>
  <si>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</si>
  <si>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</si>
  <si>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</si>
  <si>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</si>
  <si>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</si>
  <si>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</si>
  <si>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</si>
  <si>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</si>
  <si>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</si>
  <si>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</si>
  <si>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</si>
  <si>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</si>
  <si>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</si>
  <si>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</si>
  <si>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</si>
  <si>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</si>
  <si>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</si>
  <si>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</si>
  <si>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</si>
  <si>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</si>
  <si>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</si>
  <si>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</si>
  <si>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</si>
  <si>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</si>
  <si>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</si>
  <si>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</si>
  <si>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</si>
  <si>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</si>
  <si>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</si>
  <si>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</si>
  <si>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</si>
  <si>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</si>
  <si>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</si>
  <si>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</si>
  <si>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</si>
  <si>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</si>
  <si>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</si>
  <si>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</si>
  <si>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</si>
  <si>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</si>
  <si>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</si>
  <si>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</si>
  <si>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</si>
  <si>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</si>
  <si>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</si>
  <si>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</si>
  <si>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</si>
  <si>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</si>
  <si>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</si>
  <si>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</si>
  <si>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</si>
  <si>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</si>
  <si>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</si>
  <si>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</si>
  <si>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</si>
  <si>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</si>
  <si>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</si>
  <si>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</si>
  <si>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</si>
  <si>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</si>
  <si>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</si>
  <si>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</si>
  <si>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</si>
  <si>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</si>
  <si>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</si>
  <si>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</si>
  <si>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</si>
  <si>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</si>
  <si>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</si>
  <si>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</si>
  <si>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</si>
  <si>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</si>
  <si>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</si>
  <si>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</si>
  <si>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</si>
  <si>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</si>
  <si>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</si>
  <si>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</si>
  <si>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</si>
  <si>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</si>
  <si>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</si>
  <si>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</si>
  <si>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</si>
  <si>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</si>
  <si>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</si>
  <si>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</si>
  <si>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</si>
  <si>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</si>
  <si>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</si>
  <si>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</si>
  <si>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</si>
  <si>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</si>
  <si>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</si>
  <si>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</si>
  <si>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</si>
  <si>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</si>
  <si>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</si>
  <si>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</si>
  <si>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</si>
  <si>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</si>
  <si>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</si>
  <si>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</si>
  <si>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</si>
  <si>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</si>
  <si>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</si>
  <si>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</si>
  <si>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</si>
  <si>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</si>
  <si>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</si>
  <si>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</si>
  <si>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</si>
  <si>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</si>
  <si>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</si>
  <si>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</si>
  <si>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</si>
  <si>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</si>
  <si>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</si>
  <si>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</si>
  <si>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</si>
  <si>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</si>
  <si>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</si>
  <si>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</si>
  <si>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</si>
  <si>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</si>
  <si>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</si>
  <si>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</si>
  <si>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</si>
  <si>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</si>
  <si>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</si>
  <si>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</si>
  <si>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</si>
  <si>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</si>
  <si>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</si>
  <si>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</si>
  <si>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</si>
  <si>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</si>
  <si>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</si>
  <si>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</si>
  <si>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</si>
  <si>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</si>
  <si>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</si>
  <si>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</si>
  <si>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</si>
  <si>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</si>
  <si>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</si>
  <si>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</si>
  <si>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</si>
  <si>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</si>
  <si>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</si>
  <si>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</si>
  <si>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</si>
  <si>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</si>
  <si>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</si>
  <si>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</si>
  <si>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</si>
  <si>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</si>
  <si>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</si>
  <si>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</si>
  <si>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</si>
  <si>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</si>
  <si>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</si>
  <si>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</si>
  <si>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</si>
  <si>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</si>
  <si>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</si>
  <si>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</si>
  <si>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</si>
  <si>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</si>
  <si>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</si>
  <si>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</si>
  <si>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</si>
  <si>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</si>
  <si>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</si>
  <si>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</si>
  <si>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</si>
  <si>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</si>
  <si>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</si>
  <si>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</si>
  <si>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</si>
  <si>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</si>
  <si>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</si>
  <si>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</si>
  <si>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</si>
  <si>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</si>
  <si>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</si>
  <si>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</si>
  <si>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</si>
  <si>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</si>
  <si>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</si>
  <si>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</si>
  <si>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</si>
  <si>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</si>
  <si>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</si>
  <si>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</si>
  <si>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</si>
  <si>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</si>
  <si>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</si>
  <si>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</si>
  <si>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</si>
  <si>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</si>
  <si>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</si>
  <si>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</si>
  <si>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</si>
  <si>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</si>
  <si>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</si>
  <si>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</si>
  <si>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</si>
  <si>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</si>
  <si>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</si>
  <si>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</si>
  <si>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</si>
  <si>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</si>
  <si>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</si>
  <si>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</si>
  <si>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</si>
  <si>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</si>
  <si>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</si>
  <si>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</si>
  <si>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</si>
  <si>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</si>
  <si>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</si>
  <si>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</si>
  <si>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</si>
  <si>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</si>
  <si>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</si>
  <si>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</si>
  <si>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</si>
  <si>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</si>
  <si>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</si>
  <si>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</si>
  <si>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</si>
  <si>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</si>
  <si>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</si>
  <si>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</si>
  <si>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</si>
  <si>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</si>
  <si>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</si>
  <si>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</si>
  <si>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</si>
  <si>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</si>
  <si>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</si>
  <si>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</si>
  <si>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</si>
  <si>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</si>
  <si>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</si>
  <si>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</si>
  <si>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</si>
  <si>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</si>
  <si>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</si>
  <si>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</si>
  <si>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</si>
  <si>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</si>
  <si>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</si>
  <si>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</si>
  <si>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</si>
  <si>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</si>
  <si>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</si>
  <si>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</si>
  <si>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</si>
  <si>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</si>
  <si>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</si>
  <si>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</si>
  <si>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</si>
  <si>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</si>
  <si>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</si>
  <si>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</si>
  <si>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</si>
  <si>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</si>
  <si>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</si>
  <si>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</si>
  <si>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</si>
  <si>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</si>
  <si>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</si>
  <si>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</si>
  <si>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</si>
  <si>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</si>
  <si>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</si>
  <si>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</si>
  <si>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</si>
  <si>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</si>
  <si>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</si>
  <si>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</si>
  <si>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</si>
  <si>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</si>
  <si>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</si>
  <si>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</si>
  <si>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</si>
  <si>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</si>
  <si>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</si>
  <si>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</si>
  <si>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</si>
  <si>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</si>
  <si>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</si>
  <si>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</si>
  <si>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</si>
  <si>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</si>
  <si>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</si>
  <si>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</si>
  <si>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</si>
  <si>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</si>
  <si>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</si>
  <si>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</si>
  <si>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</si>
  <si>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</si>
  <si>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</si>
  <si>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</si>
  <si>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</si>
  <si>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</si>
  <si>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</si>
  <si>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</si>
  <si>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</si>
  <si>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</si>
  <si>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</si>
  <si>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</si>
  <si>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</si>
  <si>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</si>
  <si>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</si>
  <si>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</si>
  <si>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</si>
  <si>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</si>
  <si>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</si>
  <si>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</si>
  <si>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</si>
  <si>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</si>
  <si>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</si>
  <si>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</si>
  <si>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</si>
  <si>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</si>
  <si>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</si>
  <si>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</si>
  <si>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</si>
  <si>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</si>
  <si>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</si>
  <si>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</si>
  <si>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</si>
  <si>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</si>
  <si>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</si>
  <si>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</si>
  <si>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</si>
  <si>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</si>
  <si>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</si>
  <si>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</si>
  <si>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</si>
  <si>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</si>
  <si>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</si>
  <si>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</si>
  <si>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</si>
  <si>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</si>
  <si>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</si>
  <si>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</si>
  <si>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</si>
  <si>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</si>
  <si>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</si>
  <si>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</si>
  <si>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</si>
  <si>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</si>
  <si>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</si>
  <si>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</si>
  <si>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</si>
  <si>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</si>
  <si>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</si>
  <si>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</si>
  <si>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</si>
  <si>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</si>
  <si>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</si>
  <si>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</si>
  <si>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</si>
  <si>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</si>
  <si>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</si>
  <si>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</si>
  <si>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</si>
  <si>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</si>
  <si>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</si>
  <si>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</si>
  <si>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</si>
  <si>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</si>
  <si>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</si>
  <si>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</si>
  <si>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</si>
  <si>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</si>
  <si>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</si>
  <si>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</si>
  <si>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</si>
  <si>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</si>
  <si>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</si>
  <si>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</si>
  <si>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</si>
  <si>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</si>
  <si>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</si>
  <si>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</si>
  <si>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</si>
  <si>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</si>
  <si>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</si>
  <si>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</si>
  <si>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</si>
  <si>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</si>
  <si>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</si>
  <si>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</si>
  <si>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</si>
  <si>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</si>
  <si>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</si>
  <si>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</si>
  <si>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</si>
  <si>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</si>
  <si>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</si>
  <si>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</si>
  <si>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</si>
  <si>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</si>
  <si>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</si>
  <si>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</si>
  <si>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</si>
  <si>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</si>
  <si>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</si>
  <si>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</si>
  <si>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</si>
  <si>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</si>
  <si>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</si>
  <si>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</si>
  <si>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</si>
  <si>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</si>
  <si>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</si>
  <si>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</si>
  <si>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</si>
  <si>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</si>
  <si>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</si>
  <si>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</si>
  <si>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</si>
  <si>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</si>
  <si>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</si>
  <si>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</si>
  <si>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</si>
  <si>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</si>
  <si>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</si>
  <si>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</si>
  <si>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</si>
  <si>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</si>
  <si>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</si>
  <si>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</si>
  <si>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</si>
  <si>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</si>
  <si>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</si>
  <si>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</si>
  <si>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</si>
  <si>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</si>
  <si>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</si>
  <si>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</si>
  <si>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</si>
  <si>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</si>
  <si>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</si>
  <si>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</si>
  <si>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</si>
  <si>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</si>
  <si>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</si>
  <si>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</si>
  <si>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</si>
  <si>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</si>
  <si>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</si>
  <si>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</si>
  <si>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</si>
  <si>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</si>
  <si>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</si>
  <si>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</si>
  <si>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</si>
  <si>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</si>
  <si>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</si>
  <si>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</si>
  <si>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</si>
  <si>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</si>
  <si>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</si>
  <si>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</si>
  <si>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</si>
  <si>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</si>
  <si>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</si>
  <si>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</si>
  <si>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</si>
  <si>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</si>
  <si>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</si>
  <si>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</si>
  <si>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</si>
  <si>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</si>
  <si>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</si>
  <si>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</si>
  <si>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</si>
  <si>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</si>
  <si>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</si>
  <si>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</si>
  <si>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</si>
  <si>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</si>
  <si>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</si>
  <si>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</si>
  <si>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</si>
  <si>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</si>
  <si>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</si>
  <si>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</si>
  <si>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</si>
  <si>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</si>
  <si>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</si>
  <si>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</si>
  <si>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</si>
  <si>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</si>
  <si>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</si>
  <si>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</si>
  <si>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</si>
  <si>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</si>
  <si>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</si>
  <si>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</si>
  <si>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</si>
  <si>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</si>
  <si>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</si>
  <si>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</si>
  <si>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</si>
  <si>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</si>
  <si>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</si>
  <si>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</si>
  <si>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</si>
  <si>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</si>
  <si>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</si>
  <si>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</si>
  <si>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</si>
  <si>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</si>
  <si>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</si>
  <si>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</si>
  <si>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</si>
  <si>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</si>
  <si>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</si>
  <si>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</si>
  <si>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</si>
  <si>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</si>
  <si>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</si>
  <si>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</si>
  <si>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</si>
  <si>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</si>
  <si>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</si>
  <si>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</si>
  <si>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</si>
  <si>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</si>
  <si>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</si>
  <si>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</si>
  <si>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</si>
  <si>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</si>
  <si>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</si>
  <si>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</si>
  <si>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</si>
  <si>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</si>
  <si>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</si>
  <si>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</si>
  <si>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</si>
  <si>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</si>
  <si>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</si>
  <si>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</si>
  <si>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</si>
  <si>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</si>
  <si>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</si>
  <si>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</si>
  <si>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</si>
  <si>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</si>
  <si>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</si>
  <si>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</si>
  <si>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</si>
  <si>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</si>
  <si>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</si>
  <si>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</si>
  <si>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</si>
  <si>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</si>
  <si>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</si>
  <si>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</si>
  <si>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</si>
  <si>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</si>
  <si>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</si>
  <si>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</si>
  <si>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</si>
  <si>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</si>
  <si>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</si>
  <si>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</si>
  <si>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</si>
  <si>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</si>
  <si>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</si>
  <si>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</si>
  <si>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</si>
  <si>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</si>
  <si>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</si>
  <si>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</si>
  <si>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</si>
  <si>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</si>
  <si>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</si>
  <si>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</si>
  <si>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</si>
  <si>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</si>
  <si>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</si>
  <si>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</si>
  <si>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</si>
  <si>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</si>
  <si>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</si>
  <si>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</si>
  <si>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</si>
  <si>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</si>
  <si>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</si>
  <si>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</si>
  <si>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</si>
  <si>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</si>
  <si>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</si>
  <si>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</si>
  <si>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</si>
  <si>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</si>
  <si>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</si>
  <si>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</si>
  <si>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</si>
  <si>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</si>
  <si>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</si>
  <si>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</si>
  <si>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</si>
  <si>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</si>
  <si>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</si>
  <si>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</si>
  <si>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</si>
  <si>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</si>
  <si>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</si>
  <si>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</si>
  <si>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</si>
  <si>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</si>
  <si>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</si>
  <si>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</si>
  <si>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</si>
  <si>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</si>
  <si>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</si>
  <si>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</si>
  <si>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</si>
  <si>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</si>
  <si>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</si>
  <si>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</si>
  <si>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</si>
  <si>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</si>
  <si>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</si>
  <si>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</si>
  <si>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</si>
  <si>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</si>
  <si>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</si>
  <si>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</si>
  <si>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</si>
  <si>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</si>
  <si>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</si>
  <si>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</si>
  <si>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</si>
  <si>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</si>
  <si>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</si>
  <si>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</si>
  <si>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</si>
  <si>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</si>
  <si>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</si>
  <si>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</si>
  <si>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</si>
  <si>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</si>
  <si>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</si>
  <si>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</si>
  <si>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</si>
  <si>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</si>
  <si>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</si>
  <si>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</si>
  <si>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</si>
  <si>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</si>
  <si>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</si>
  <si>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</si>
  <si>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</si>
  <si>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</si>
  <si>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</si>
  <si>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</si>
  <si>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</si>
  <si>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</si>
  <si>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</si>
  <si>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</si>
  <si>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</si>
  <si>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</si>
  <si>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</si>
  <si>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</si>
  <si>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</si>
  <si>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</si>
  <si>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</si>
  <si>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</si>
  <si>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</si>
  <si>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</si>
  <si>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</si>
  <si>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</si>
  <si>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</si>
  <si>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</si>
  <si>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</si>
  <si>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</si>
  <si>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</si>
  <si>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</si>
  <si>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</si>
  <si>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</si>
  <si>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</si>
  <si>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</si>
  <si>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</si>
  <si>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</si>
  <si>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</si>
  <si>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</si>
  <si>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</si>
  <si>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</si>
  <si>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</si>
  <si>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</si>
  <si>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</si>
  <si>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</si>
  <si>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</si>
  <si>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</si>
  <si>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</si>
  <si>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</si>
  <si>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</si>
  <si>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</si>
  <si>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</si>
  <si>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</si>
  <si>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</si>
  <si>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</si>
  <si>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</si>
  <si>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</si>
  <si>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</si>
  <si>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</si>
  <si>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</si>
  <si>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</si>
  <si>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</si>
  <si>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</si>
  <si>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</si>
  <si>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</si>
  <si>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</si>
  <si>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</si>
  <si>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</si>
  <si>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</si>
  <si>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</si>
  <si>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</si>
  <si>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</si>
  <si>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</si>
  <si>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</si>
  <si>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</si>
  <si>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</si>
  <si>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</si>
  <si>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</si>
  <si>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</si>
  <si>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</si>
  <si>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</si>
  <si>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</si>
  <si>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</si>
  <si>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</si>
  <si>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</si>
  <si>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</si>
  <si>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</si>
  <si>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</si>
  <si>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</si>
  <si>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</si>
  <si>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</si>
  <si>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</si>
  <si>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</si>
  <si>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</si>
  <si>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</si>
  <si>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</si>
  <si>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</si>
  <si>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</si>
  <si>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</si>
  <si>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</si>
  <si>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</si>
  <si>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</si>
  <si>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</si>
  <si>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</si>
  <si>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</si>
  <si>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</si>
  <si>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</si>
  <si>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</si>
  <si>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</si>
  <si>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</si>
  <si>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</si>
  <si>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</si>
  <si>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</si>
  <si>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</si>
  <si>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</si>
  <si>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</si>
  <si>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</si>
  <si>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</si>
  <si>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</si>
  <si>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</si>
  <si>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</si>
  <si>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</si>
  <si>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</si>
  <si>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</si>
  <si>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</si>
  <si>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</si>
  <si>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</si>
  <si>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</si>
  <si>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</si>
  <si>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</si>
  <si>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</si>
  <si>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</si>
  <si>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</si>
  <si>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</si>
  <si>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</si>
  <si>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</si>
  <si>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</si>
  <si>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</si>
  <si>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</si>
  <si>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</si>
  <si>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</si>
  <si>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</si>
  <si>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</si>
  <si>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</si>
  <si>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</si>
  <si>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</si>
  <si>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</si>
  <si>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</si>
  <si>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</si>
  <si>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</si>
  <si>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</si>
  <si>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</si>
  <si>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</si>
  <si>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</si>
  <si>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</si>
  <si>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</si>
  <si>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</si>
  <si>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</si>
  <si>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</si>
  <si>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</si>
  <si>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</si>
  <si>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</si>
  <si>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</si>
  <si>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</si>
  <si>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</si>
  <si>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</si>
  <si>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</si>
  <si>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</si>
  <si>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</si>
  <si>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</si>
  <si>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</si>
  <si>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</si>
  <si>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</si>
  <si>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</si>
  <si>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</si>
  <si>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</si>
  <si>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</si>
  <si>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</si>
  <si>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</si>
  <si>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</si>
  <si>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</si>
  <si>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</si>
  <si>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</si>
  <si>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</si>
  <si>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</si>
  <si>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</si>
  <si>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</si>
  <si>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</si>
  <si>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</si>
  <si>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</si>
  <si>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</si>
  <si>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</si>
  <si>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</si>
  <si>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</si>
  <si>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</si>
  <si>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</si>
  <si>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</si>
  <si>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</si>
  <si>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</si>
  <si>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</si>
  <si>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</si>
  <si>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</si>
  <si>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</si>
  <si>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</si>
  <si>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</si>
  <si>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</si>
  <si>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</si>
  <si>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</si>
  <si>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</si>
  <si>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</si>
  <si>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</si>
  <si>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</si>
  <si>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</si>
  <si>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</si>
  <si>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</si>
  <si>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</si>
  <si>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</si>
  <si>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</si>
  <si>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</si>
  <si>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</si>
  <si>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</si>
  <si>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</si>
  <si>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</si>
  <si>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</si>
  <si>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</si>
  <si>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</si>
  <si>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</si>
  <si>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</si>
  <si>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</si>
  <si>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</si>
  <si>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</si>
  <si>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</si>
  <si>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</si>
  <si>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</si>
  <si>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</si>
  <si>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</si>
  <si>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</si>
  <si>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</si>
  <si>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</si>
  <si>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</si>
  <si>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</si>
  <si>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</si>
  <si>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</si>
  <si>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</si>
  <si>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</si>
  <si>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</si>
  <si>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</si>
  <si>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</si>
  <si>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</si>
  <si>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</si>
  <si>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</si>
  <si>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</si>
  <si>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</si>
  <si>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</si>
  <si>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</si>
  <si>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</si>
  <si>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</si>
  <si>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</si>
  <si>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</si>
  <si>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</si>
  <si>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</si>
  <si>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</si>
  <si>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</si>
  <si>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</si>
  <si>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</si>
  <si>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</si>
  <si>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</si>
  <si>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</si>
  <si>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</si>
  <si>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</si>
  <si>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</si>
  <si>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</si>
  <si>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</si>
  <si>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</si>
  <si>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</si>
  <si>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</si>
  <si>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</si>
  <si>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</si>
  <si>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</si>
  <si>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</si>
  <si>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</si>
  <si>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</si>
  <si>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</si>
  <si>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</si>
  <si>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</si>
  <si>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</si>
  <si>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</si>
  <si>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</si>
  <si>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</si>
  <si>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</si>
  <si>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</si>
  <si>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</si>
  <si>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</si>
  <si>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</si>
  <si>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</si>
  <si>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</si>
  <si>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</si>
  <si>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</si>
  <si>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</si>
  <si>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</si>
  <si>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</si>
  <si>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</si>
  <si>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</si>
  <si>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</si>
  <si>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</si>
  <si>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</si>
  <si>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</si>
  <si>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</si>
  <si>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</si>
  <si>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</si>
  <si>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</si>
  <si>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</si>
  <si>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</si>
  <si>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</si>
  <si>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</si>
  <si>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</si>
  <si>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</si>
  <si>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</si>
  <si>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</si>
  <si>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</si>
  <si>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</si>
  <si>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</si>
  <si>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</si>
  <si>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</si>
  <si>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</si>
  <si>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</si>
  <si>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</si>
  <si>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</si>
  <si>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</si>
  <si>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</si>
  <si>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</si>
  <si>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</si>
  <si>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</si>
  <si>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</si>
  <si>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</si>
  <si>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</si>
  <si>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</si>
  <si>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</si>
  <si>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</si>
  <si>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</si>
  <si>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</si>
  <si>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</si>
  <si>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</si>
  <si>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</si>
  <si>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</si>
  <si>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</si>
  <si>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</si>
  <si>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</si>
  <si>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</si>
  <si>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</si>
  <si>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</si>
  <si>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</si>
  <si>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</si>
  <si>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</si>
  <si>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</si>
  <si>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</si>
  <si>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</si>
  <si>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</si>
  <si>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</si>
  <si>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</si>
  <si>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</si>
  <si>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</si>
  <si>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</si>
  <si>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</si>
  <si>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</si>
  <si>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</si>
  <si>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</si>
  <si>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</si>
  <si>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</si>
  <si>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</si>
  <si>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</si>
  <si>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</si>
  <si>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</si>
  <si>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</si>
  <si>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</si>
  <si>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</si>
  <si>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</si>
  <si>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</si>
  <si>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</si>
  <si>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</si>
  <si>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</si>
  <si>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</si>
  <si>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</si>
  <si>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</si>
  <si>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</si>
  <si>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</si>
  <si>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</si>
  <si>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</si>
  <si>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</si>
  <si>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</si>
  <si>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</si>
  <si>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</si>
  <si>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</si>
  <si>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</si>
  <si>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</si>
  <si>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</si>
  <si>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</si>
  <si>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</si>
  <si>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</si>
  <si>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</si>
  <si>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</si>
  <si>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</si>
  <si>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</si>
  <si>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</si>
  <si>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</si>
  <si>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</si>
  <si>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</si>
  <si>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</si>
  <si>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</si>
  <si>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</si>
  <si>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</si>
  <si>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</si>
  <si>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</si>
  <si>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</si>
  <si>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</si>
  <si>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</si>
  <si>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</si>
  <si>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</si>
  <si>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</si>
  <si>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</si>
  <si>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</si>
  <si>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</si>
  <si>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</si>
  <si>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</si>
  <si>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</si>
  <si>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</si>
  <si>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</si>
  <si>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</si>
  <si>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</si>
  <si>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</si>
  <si>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</si>
  <si>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</si>
  <si>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</si>
  <si>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</si>
  <si>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</si>
  <si>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</si>
  <si>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</si>
  <si>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</si>
  <si>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</si>
  <si>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</si>
  <si>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</si>
  <si>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</si>
  <si>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</si>
  <si>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</si>
  <si>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</si>
  <si>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</si>
  <si>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</si>
  <si>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</si>
  <si>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</si>
  <si>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</si>
  <si>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</si>
  <si>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</si>
  <si>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</si>
  <si>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</si>
  <si>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</si>
  <si>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</si>
  <si>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</si>
  <si>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</si>
  <si>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</si>
  <si>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</si>
  <si>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</si>
  <si>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</si>
  <si>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</si>
  <si>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</si>
  <si>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</si>
  <si>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</si>
  <si>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</si>
  <si>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</si>
  <si>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</si>
  <si>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</si>
  <si>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</si>
  <si>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</si>
  <si>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</si>
  <si>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</si>
  <si>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</si>
  <si>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</si>
  <si>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</si>
  <si>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</si>
  <si>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</si>
  <si>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</si>
  <si>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</si>
  <si>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</si>
  <si>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</si>
  <si>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</si>
  <si>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</si>
  <si>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</si>
  <si>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</si>
  <si>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</si>
  <si>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</si>
  <si>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</si>
  <si>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</si>
  <si>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</si>
  <si>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</si>
  <si>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</si>
  <si>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</si>
  <si>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</si>
  <si>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</si>
  <si>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</si>
  <si>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</si>
  <si>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</si>
  <si>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</si>
  <si>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</si>
  <si>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</si>
  <si>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</si>
  <si>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</si>
  <si>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</si>
  <si>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</si>
  <si>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</si>
  <si>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</si>
  <si>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</si>
  <si>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</si>
  <si>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</si>
  <si>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</si>
  <si>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</si>
  <si>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</si>
  <si>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</si>
  <si>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</si>
  <si>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</si>
  <si>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</si>
  <si>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</si>
  <si>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</si>
  <si>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</si>
  <si>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</si>
  <si>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</si>
  <si>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</si>
  <si>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</si>
  <si>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</si>
  <si>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</si>
  <si>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</si>
  <si>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</si>
  <si>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</si>
  <si>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</si>
  <si>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</si>
  <si>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</si>
  <si>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</si>
  <si>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</si>
  <si>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</si>
  <si>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</si>
  <si>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</si>
  <si>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</si>
  <si>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</si>
  <si>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</si>
  <si>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</si>
  <si>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</si>
  <si>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</si>
  <si>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</si>
  <si>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</si>
  <si>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</si>
  <si>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</si>
  <si>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</si>
  <si>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</si>
  <si>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</si>
  <si>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</si>
  <si>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</si>
  <si>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</si>
  <si>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</si>
  <si>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</si>
  <si>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</si>
  <si>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</si>
  <si>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</si>
  <si>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</si>
  <si>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</si>
  <si>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</si>
  <si>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</si>
  <si>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</si>
  <si>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</si>
  <si>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</si>
  <si>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</si>
  <si>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</si>
  <si>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</si>
  <si>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</si>
  <si>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</si>
  <si>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</si>
  <si>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</si>
  <si>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</si>
  <si>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</si>
  <si>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</si>
  <si>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</si>
  <si>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</si>
  <si>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</si>
  <si>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</si>
  <si>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</si>
  <si>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</si>
  <si>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</si>
  <si>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</si>
  <si>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</si>
  <si>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</si>
  <si>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</si>
  <si>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</si>
  <si>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</si>
  <si>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</si>
  <si>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</si>
  <si>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</si>
  <si>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</si>
  <si>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</si>
  <si>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</si>
  <si>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</si>
  <si>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</si>
  <si>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</si>
  <si>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</si>
  <si>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</si>
  <si>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</si>
  <si>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</si>
  <si>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</si>
  <si>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</si>
  <si>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</si>
  <si>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</si>
  <si>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</si>
  <si>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</si>
  <si>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</si>
  <si>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</si>
  <si>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</si>
  <si>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</si>
  <si>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</si>
  <si>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</si>
  <si>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</si>
  <si>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</si>
  <si>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</si>
  <si>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</si>
  <si>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</si>
  <si>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</si>
  <si>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</si>
  <si>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</si>
  <si>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</si>
  <si>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</si>
  <si>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</si>
  <si>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</si>
  <si>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</si>
  <si>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</si>
  <si>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</si>
  <si>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</si>
  <si>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</si>
  <si>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</si>
  <si>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</si>
  <si>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</si>
  <si>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</si>
  <si>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</si>
  <si>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</si>
  <si>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</si>
  <si>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</si>
  <si>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</si>
  <si>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</si>
  <si>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</si>
  <si>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</si>
  <si>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</si>
  <si>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</si>
  <si>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</si>
  <si>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</si>
  <si>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</si>
  <si>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</si>
  <si>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</si>
  <si>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</si>
  <si>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</si>
  <si>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</si>
  <si>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</si>
  <si>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</si>
  <si>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</si>
  <si>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</si>
  <si>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</si>
  <si>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</si>
  <si>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</si>
  <si>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</si>
  <si>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</si>
  <si>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</si>
  <si>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</si>
  <si>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</si>
  <si>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</si>
  <si>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</si>
  <si>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</si>
  <si>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</si>
  <si>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</si>
  <si>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</si>
  <si>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</si>
  <si>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</si>
  <si>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</si>
  <si>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</si>
  <si>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</si>
  <si>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</si>
  <si>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</si>
  <si>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</si>
  <si>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</si>
  <si>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</si>
  <si>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</si>
  <si>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</si>
  <si>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</si>
  <si>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</si>
  <si>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</si>
  <si>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</si>
  <si>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</si>
  <si>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</si>
  <si>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</si>
  <si>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</si>
  <si>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</si>
  <si>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</si>
  <si>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</si>
  <si>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</si>
  <si>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</si>
  <si>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</si>
  <si>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</si>
  <si>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</si>
  <si>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</si>
  <si>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</si>
  <si>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</si>
  <si>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</si>
  <si>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</si>
  <si>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</si>
  <si>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</si>
  <si>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</si>
  <si>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</si>
  <si>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</si>
  <si>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</si>
  <si>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</si>
  <si>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</si>
  <si>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</si>
  <si>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</si>
  <si>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</si>
  <si>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</si>
  <si>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</si>
  <si>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</si>
  <si>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</si>
  <si>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</si>
  <si>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</si>
  <si>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</si>
  <si>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</si>
  <si>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</si>
  <si>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</si>
  <si>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</si>
  <si>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</si>
  <si>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</si>
  <si>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</si>
  <si>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</si>
  <si>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</si>
  <si>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</si>
  <si>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</si>
  <si>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</si>
  <si>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</si>
  <si>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</si>
  <si>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</si>
  <si>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</si>
  <si>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</si>
  <si>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</si>
  <si>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</si>
  <si>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</si>
  <si>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</si>
  <si>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</si>
  <si>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</si>
  <si>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</si>
  <si>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</si>
  <si>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</si>
  <si>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</si>
  <si>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</si>
  <si>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</si>
  <si>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</si>
  <si>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</si>
  <si>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</si>
  <si>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</si>
  <si>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</si>
  <si>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</si>
  <si>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</si>
  <si>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</si>
  <si>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</si>
  <si>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</si>
  <si>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</si>
  <si>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</si>
  <si>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</si>
  <si>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</si>
  <si>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</si>
  <si>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</si>
  <si>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</si>
  <si>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</si>
  <si>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</si>
  <si>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</si>
  <si>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</si>
  <si>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</si>
  <si>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</si>
  <si>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</si>
  <si>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</si>
  <si>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</si>
  <si>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</si>
  <si>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</si>
  <si>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</si>
  <si>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</si>
  <si>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</si>
  <si>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</si>
  <si>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</si>
  <si>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</si>
  <si>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</si>
  <si>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</si>
  <si>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</si>
  <si>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</si>
  <si>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</si>
  <si>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</si>
  <si>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</si>
  <si>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</si>
  <si>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</si>
  <si>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</si>
  <si>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</si>
  <si>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</si>
  <si>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</si>
  <si>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</si>
  <si>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</si>
  <si>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</si>
  <si>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</si>
  <si>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</si>
  <si>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</si>
  <si>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</si>
  <si>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</si>
  <si>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</si>
  <si>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</si>
  <si>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</si>
  <si>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</si>
  <si>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</si>
  <si>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</si>
  <si>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</si>
  <si>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</si>
  <si>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</si>
  <si>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</si>
  <si>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</si>
  <si>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</si>
  <si>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</si>
  <si>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</si>
  <si>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</si>
  <si>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</si>
  <si>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</si>
  <si>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</si>
  <si>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</si>
  <si>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</si>
  <si>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</si>
  <si>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</si>
  <si>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</si>
  <si>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</si>
  <si>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</si>
  <si>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</si>
  <si>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</si>
  <si>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</si>
  <si>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</si>
  <si>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</si>
  <si>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</si>
  <si>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</si>
  <si>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</si>
  <si>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</si>
  <si>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</si>
  <si>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</si>
  <si>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</si>
  <si>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</si>
  <si>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</si>
  <si>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</si>
  <si>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</si>
  <si>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</si>
  <si>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</si>
  <si>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</si>
  <si>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</si>
  <si>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</si>
  <si>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</si>
  <si>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</si>
  <si>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</si>
  <si>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</si>
  <si>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</si>
  <si>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</si>
  <si>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</si>
  <si>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</si>
  <si>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</si>
  <si>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</si>
  <si>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</si>
  <si>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</si>
  <si>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</si>
  <si>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</si>
  <si>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</si>
  <si>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</si>
  <si>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</si>
  <si>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</si>
  <si>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</si>
  <si>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</si>
  <si>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</si>
  <si>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</si>
  <si>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</si>
  <si>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</si>
  <si>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</si>
  <si>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</si>
  <si>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</si>
  <si>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</si>
  <si>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</si>
  <si>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</si>
  <si>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</si>
  <si>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</si>
  <si>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</si>
  <si>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</si>
  <si>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</si>
  <si>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</si>
  <si>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</si>
  <si>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</si>
  <si>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</si>
  <si>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</si>
  <si>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</si>
  <si>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</si>
  <si>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</si>
  <si>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</si>
  <si>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</si>
  <si>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</si>
  <si>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</si>
  <si>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</si>
  <si>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</si>
  <si>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</si>
  <si>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</si>
  <si>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</si>
  <si>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</si>
  <si>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</si>
  <si>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</si>
  <si>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</si>
  <si>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</si>
  <si>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</si>
  <si>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</si>
  <si>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</si>
  <si>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</si>
  <si>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</si>
  <si>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</si>
  <si>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</si>
  <si>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</si>
  <si>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</si>
  <si>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</si>
  <si>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</si>
  <si>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</si>
  <si>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</si>
  <si>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</si>
  <si>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</si>
  <si>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</si>
  <si>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</si>
  <si>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</si>
  <si>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</si>
  <si>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</si>
  <si>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</si>
  <si>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</si>
  <si>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</si>
  <si>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</si>
  <si>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</si>
  <si>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</si>
  <si>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</si>
  <si>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</si>
  <si>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</si>
  <si>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</si>
  <si>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</si>
  <si>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</si>
  <si>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</si>
  <si>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</si>
  <si>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</si>
  <si>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</si>
  <si>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</si>
  <si>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</si>
  <si>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</si>
  <si>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</si>
  <si>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</si>
  <si>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</si>
  <si>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</si>
  <si>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</si>
  <si>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</si>
  <si>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</si>
  <si>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</si>
  <si>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</si>
  <si>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</si>
  <si>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</si>
  <si>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</si>
  <si>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</si>
  <si>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</si>
  <si>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</si>
  <si>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</si>
  <si>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</si>
  <si>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</si>
  <si>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</si>
  <si>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</si>
  <si>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</si>
  <si>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</si>
  <si>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</si>
  <si>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</si>
  <si>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</si>
  <si>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</si>
  <si>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</si>
  <si>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</si>
  <si>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</si>
  <si>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</si>
  <si>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</si>
  <si>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</si>
  <si>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</si>
  <si>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</si>
  <si>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</si>
  <si>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</si>
  <si>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</si>
  <si>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</si>
  <si>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</si>
  <si>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</si>
  <si>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</si>
  <si>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</si>
  <si>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</si>
  <si>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</si>
  <si>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</si>
  <si>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</si>
  <si>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</si>
  <si>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</si>
  <si>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</si>
  <si>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</si>
  <si>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</si>
  <si>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</si>
  <si>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</si>
  <si>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</si>
  <si>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</si>
  <si>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</si>
  <si>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</si>
  <si>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</si>
  <si>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</si>
  <si>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</si>
  <si>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</si>
  <si>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</si>
  <si>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</si>
  <si>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</si>
  <si>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</si>
  <si>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</si>
  <si>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</si>
  <si>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</si>
  <si>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</si>
  <si>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</si>
  <si>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</si>
  <si>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</si>
  <si>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</si>
  <si>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</si>
  <si>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</si>
  <si>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</si>
  <si>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</si>
  <si>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</si>
  <si>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</si>
  <si>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</si>
  <si>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</si>
  <si>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</si>
  <si>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</si>
  <si>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</si>
  <si>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</si>
  <si>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</si>
  <si>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</si>
  <si>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</si>
  <si>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</si>
  <si>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</si>
  <si>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</si>
  <si>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</si>
  <si>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</si>
  <si>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</si>
  <si>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</si>
  <si>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</si>
  <si>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</si>
  <si>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</si>
  <si>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</si>
  <si>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</si>
  <si>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</si>
  <si>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</si>
  <si>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</si>
  <si>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</si>
  <si>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</si>
  <si>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</si>
  <si>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</si>
  <si>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</si>
  <si>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</si>
  <si>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</si>
  <si>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</si>
  <si>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</si>
  <si>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</si>
  <si>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</si>
  <si>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</si>
  <si>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</si>
  <si>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</si>
  <si>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</si>
  <si>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</si>
  <si>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</si>
  <si>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</si>
  <si>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</si>
  <si>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</si>
  <si>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</si>
  <si>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</si>
  <si>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</si>
  <si>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</si>
  <si>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</si>
  <si>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</si>
  <si>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</si>
  <si>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</si>
  <si>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</si>
  <si>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</si>
  <si>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</si>
  <si>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</si>
  <si>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</si>
  <si>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</si>
  <si>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</si>
  <si>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</si>
  <si>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</si>
  <si>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</si>
  <si>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</si>
  <si>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</si>
  <si>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</si>
  <si>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</si>
  <si>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</si>
  <si>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</si>
  <si>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</si>
  <si>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</si>
  <si>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</si>
  <si>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</si>
  <si>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</si>
  <si>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</si>
  <si>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</si>
  <si>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</si>
  <si>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</si>
  <si>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</si>
  <si>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</si>
  <si>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</si>
  <si>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</si>
  <si>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</si>
  <si>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</si>
  <si>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</si>
  <si>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</si>
  <si>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</si>
  <si>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</si>
  <si>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</si>
  <si>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</si>
  <si>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</si>
  <si>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</si>
  <si>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</si>
  <si>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</si>
  <si>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</si>
  <si>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</si>
  <si>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</si>
  <si>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</si>
  <si>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</si>
  <si>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</si>
  <si>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</si>
  <si>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</si>
  <si>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</si>
  <si>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</si>
  <si>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</si>
  <si>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</si>
  <si>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</si>
  <si>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</si>
  <si>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</si>
  <si>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</si>
  <si>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</si>
  <si>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</si>
  <si>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</si>
  <si>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</si>
  <si>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</si>
  <si>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</si>
  <si>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</si>
  <si>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</si>
  <si>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</si>
  <si>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</si>
  <si>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</si>
  <si>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</si>
  <si>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</si>
  <si>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</si>
  <si>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</si>
  <si>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</si>
  <si>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</si>
  <si>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</si>
  <si>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</si>
  <si>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</si>
  <si>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</si>
  <si>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</si>
  <si>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</si>
  <si>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</si>
  <si>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</si>
  <si>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</si>
  <si>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</si>
  <si>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</si>
  <si>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</si>
  <si>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</si>
  <si>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</si>
  <si>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</si>
  <si>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</si>
  <si>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</si>
  <si>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</si>
  <si>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</si>
  <si>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</si>
  <si>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</si>
  <si>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</si>
  <si>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</si>
  <si>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</si>
  <si>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</si>
  <si>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</si>
  <si>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</si>
  <si>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</si>
  <si>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</si>
  <si>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</si>
  <si>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</si>
  <si>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</si>
  <si>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</si>
  <si>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</si>
  <si>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</si>
  <si>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</si>
  <si>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</si>
  <si>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</si>
  <si>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</si>
  <si>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</si>
  <si>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</si>
  <si>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</si>
  <si>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</si>
  <si>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</si>
  <si>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</si>
  <si>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</si>
  <si>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</si>
  <si>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</si>
  <si>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</si>
  <si>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</si>
  <si>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</si>
  <si>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</si>
  <si>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</si>
  <si>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</si>
  <si>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</si>
  <si>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</si>
  <si>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</si>
  <si>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</si>
  <si>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</si>
  <si>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</si>
  <si>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</si>
  <si>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</si>
  <si>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</si>
  <si>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</si>
  <si>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</si>
  <si>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</si>
  <si>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</si>
  <si>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</si>
  <si>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</si>
  <si>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</si>
  <si>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</si>
  <si>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</si>
  <si>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</si>
  <si>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</si>
  <si>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</si>
  <si>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</si>
  <si>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</si>
  <si>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</si>
  <si>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</si>
  <si>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</si>
  <si>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</si>
  <si>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</si>
  <si>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</si>
  <si>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</si>
  <si>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</si>
  <si>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</si>
  <si>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</si>
  <si>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</si>
  <si>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</si>
  <si>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</si>
  <si>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</si>
  <si>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</si>
  <si>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</si>
  <si>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</si>
  <si>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</si>
  <si>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</si>
  <si>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</si>
  <si>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</si>
  <si>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</si>
  <si>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</si>
  <si>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</si>
  <si>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</si>
  <si>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</si>
  <si>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</si>
  <si>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</si>
  <si>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</si>
  <si>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</si>
  <si>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</si>
  <si>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</si>
  <si>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</si>
  <si>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</si>
  <si>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</si>
  <si>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</si>
  <si>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</si>
  <si>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</si>
  <si>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</si>
  <si>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</si>
  <si>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</si>
  <si>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</si>
  <si>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</si>
  <si>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</si>
  <si>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</si>
  <si>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</si>
  <si>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</si>
  <si>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</si>
  <si>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</si>
  <si>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</si>
  <si>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</si>
  <si>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</si>
  <si>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</si>
  <si>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</si>
  <si>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</si>
  <si>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</si>
  <si>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</si>
  <si>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</si>
  <si>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</si>
  <si>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</si>
  <si>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</si>
  <si>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</si>
  <si>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</si>
  <si>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</si>
  <si>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</si>
  <si>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</si>
  <si>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</si>
  <si>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</si>
  <si>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</si>
  <si>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</si>
  <si>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</si>
  <si>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</si>
  <si>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</si>
  <si>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</si>
  <si>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</si>
  <si>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</si>
  <si>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</si>
  <si>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</si>
  <si>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</si>
  <si>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</si>
  <si>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</si>
  <si>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</si>
  <si>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</si>
  <si>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</si>
  <si>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</si>
  <si>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</si>
  <si>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</si>
  <si>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</si>
  <si>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</si>
  <si>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</si>
  <si>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</si>
  <si>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</si>
  <si>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</si>
  <si>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</si>
  <si>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</si>
  <si>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</si>
  <si>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</si>
  <si>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</si>
  <si>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</si>
  <si>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</si>
  <si>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</si>
  <si>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</si>
  <si>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</si>
  <si>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</si>
  <si>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</si>
  <si>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</si>
  <si>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</si>
  <si>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</si>
  <si>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</si>
  <si>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</si>
  <si>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</si>
  <si>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</si>
  <si>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</si>
  <si>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</si>
  <si>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</si>
  <si>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</si>
  <si>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</si>
  <si>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</si>
  <si>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</si>
  <si>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</si>
  <si>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</si>
  <si>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</si>
  <si>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</si>
  <si>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</si>
  <si>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</si>
  <si>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</si>
  <si>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</si>
  <si>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</si>
  <si>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</si>
  <si>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</si>
  <si>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</si>
  <si>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</si>
  <si>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</si>
  <si>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</si>
  <si>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</si>
  <si>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</si>
  <si>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</si>
  <si>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</si>
  <si>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</si>
  <si>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</si>
  <si>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</si>
  <si>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</si>
  <si>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</si>
  <si>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</si>
  <si>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</si>
  <si>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</si>
  <si>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</si>
  <si>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</si>
  <si>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</si>
  <si>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</si>
  <si>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</si>
  <si>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</si>
  <si>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</si>
  <si>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</si>
  <si>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</si>
  <si>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</si>
  <si>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</si>
  <si>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</si>
  <si>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</si>
  <si>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</si>
  <si>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</si>
  <si>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</si>
  <si>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</si>
  <si>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</si>
  <si>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</si>
  <si>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</si>
  <si>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</si>
  <si>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</si>
  <si>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</si>
  <si>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</si>
  <si>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</si>
  <si>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</si>
  <si>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</si>
  <si>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</si>
  <si>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</si>
  <si>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</si>
  <si>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</si>
  <si>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</si>
  <si>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</si>
  <si>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</si>
  <si>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</si>
  <si>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</si>
  <si>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</si>
  <si>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</si>
  <si>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</si>
  <si>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</si>
  <si>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</si>
  <si>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</si>
  <si>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</si>
  <si>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</si>
  <si>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</si>
  <si>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</si>
  <si>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</si>
  <si>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</si>
  <si>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</si>
  <si>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</si>
  <si>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</si>
  <si>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</si>
  <si>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</si>
  <si>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</si>
  <si>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</si>
  <si>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</si>
  <si>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</si>
  <si>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</si>
  <si>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</si>
  <si>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</si>
  <si>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</si>
  <si>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</si>
  <si>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</si>
  <si>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</si>
  <si>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</si>
  <si>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</si>
  <si>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</si>
  <si>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</si>
  <si>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</si>
  <si>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</si>
  <si>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</si>
  <si>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</si>
  <si>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</si>
  <si>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</si>
  <si>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</si>
  <si>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</si>
  <si>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</si>
  <si>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</si>
  <si>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</si>
  <si>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</si>
  <si>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</si>
  <si>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</si>
  <si>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</si>
  <si>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</si>
  <si>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</si>
  <si>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</si>
  <si>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</si>
  <si>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</si>
  <si>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</si>
  <si>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</si>
  <si>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</si>
  <si>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</si>
  <si>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</si>
  <si>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</si>
  <si>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</si>
  <si>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</si>
  <si>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</si>
  <si>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</si>
  <si>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</si>
  <si>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</si>
  <si>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</si>
  <si>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</si>
  <si>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</si>
  <si>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</si>
  <si>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</si>
  <si>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</si>
  <si>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</si>
  <si>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</si>
  <si>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</si>
  <si>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</si>
  <si>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</si>
  <si>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</si>
  <si>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</si>
  <si>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</si>
  <si>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</si>
  <si>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</si>
  <si>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</si>
  <si>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</si>
  <si>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</si>
  <si>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</si>
  <si>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</si>
  <si>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</si>
  <si>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</si>
  <si>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</si>
  <si>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</si>
  <si>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</si>
  <si>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</si>
  <si>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</si>
  <si>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</si>
  <si>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</si>
  <si>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</si>
  <si>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</si>
  <si>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</si>
  <si>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</si>
  <si>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</si>
  <si>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</si>
  <si>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</si>
  <si>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</si>
  <si>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</si>
  <si>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</si>
  <si>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</si>
  <si>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</si>
  <si>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</si>
  <si>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</si>
  <si>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</si>
  <si>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</si>
  <si>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</si>
  <si>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</si>
  <si>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</si>
  <si>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</si>
  <si>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</si>
  <si>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</si>
  <si>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</si>
  <si>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</si>
  <si>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</si>
  <si>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</si>
  <si>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</si>
  <si>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</si>
  <si>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</si>
  <si>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</si>
  <si>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</si>
  <si>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</si>
  <si>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</si>
  <si>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</si>
  <si>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</si>
  <si>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</si>
  <si>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</si>
  <si>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</si>
  <si>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</si>
  <si>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</si>
  <si>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</si>
  <si>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</si>
  <si>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</si>
  <si>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</si>
  <si>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</si>
  <si>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</si>
  <si>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</si>
  <si>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</si>
  <si>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</si>
  <si>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</si>
  <si>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</si>
  <si>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</si>
  <si>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</si>
  <si>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</si>
  <si>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</si>
  <si>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</si>
  <si>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</si>
  <si>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</si>
  <si>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</si>
  <si>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</si>
  <si>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</si>
  <si>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</si>
  <si>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</si>
  <si>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</si>
  <si>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</si>
  <si>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</si>
  <si>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</si>
  <si>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</si>
  <si>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</si>
  <si>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</si>
  <si>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</si>
  <si>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</si>
  <si>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</si>
  <si>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</si>
  <si>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</si>
  <si>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</si>
  <si>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</si>
  <si>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</si>
  <si>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</si>
  <si>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</si>
  <si>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</si>
  <si>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</si>
  <si>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</si>
  <si>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</si>
  <si>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</si>
  <si>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</si>
  <si>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</si>
  <si>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</si>
  <si>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</si>
  <si>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</si>
  <si>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</si>
  <si>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</si>
  <si>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</si>
  <si>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</si>
  <si>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</si>
  <si>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</si>
  <si>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</si>
  <si>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</si>
  <si>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</si>
  <si>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</si>
  <si>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</si>
  <si>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</si>
  <si>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</si>
  <si>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</si>
  <si>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</si>
  <si>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</si>
  <si>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</si>
  <si>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</si>
  <si>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</si>
  <si>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</si>
  <si>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</si>
  <si>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</si>
  <si>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</si>
  <si>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</si>
  <si>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</si>
  <si>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</si>
  <si>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</si>
  <si>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</si>
  <si>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</si>
  <si>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</si>
  <si>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</si>
  <si>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</si>
  <si>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</si>
  <si>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</si>
  <si>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</si>
  <si>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</si>
  <si>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</si>
  <si>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</si>
  <si>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</si>
  <si>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</si>
  <si>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</si>
  <si>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</si>
  <si>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</si>
  <si>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</si>
  <si>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</si>
  <si>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</si>
  <si>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</si>
  <si>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</si>
  <si>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</si>
  <si>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</si>
  <si>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</si>
  <si>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</si>
  <si>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</si>
  <si>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</si>
  <si>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</si>
  <si>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</si>
  <si>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</si>
  <si>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</si>
  <si>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</si>
  <si>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</si>
  <si>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</si>
  <si>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</si>
  <si>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</si>
  <si>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</si>
  <si>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</si>
  <si>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</si>
  <si>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</si>
  <si>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</si>
  <si>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</si>
  <si>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</si>
  <si>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</si>
  <si>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</si>
  <si>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</si>
  <si>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</si>
  <si>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</si>
  <si>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</si>
  <si>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</si>
  <si>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</si>
  <si>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</si>
  <si>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</si>
  <si>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</si>
  <si>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</si>
  <si>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</si>
  <si>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</si>
  <si>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</si>
  <si>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</si>
  <si>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</si>
  <si>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</si>
  <si>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</si>
  <si>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</si>
  <si>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</si>
  <si>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</si>
  <si>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</si>
  <si>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</si>
  <si>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</si>
  <si>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</si>
  <si>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</si>
  <si>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</si>
  <si>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</si>
  <si>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</si>
  <si>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</si>
  <si>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</si>
  <si>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</si>
  <si>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</si>
  <si>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</si>
  <si>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</si>
  <si>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</si>
  <si>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</si>
  <si>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</si>
  <si>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</si>
  <si>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</si>
  <si>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</si>
  <si>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</si>
  <si>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</si>
  <si>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</si>
  <si>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</si>
  <si>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</si>
  <si>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</si>
  <si>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</si>
  <si>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</si>
  <si>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</si>
  <si>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</si>
  <si>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</si>
  <si>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</si>
  <si>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</si>
  <si>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</si>
  <si>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</si>
  <si>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</si>
  <si>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</si>
  <si>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</si>
  <si>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</si>
  <si>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</si>
  <si>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</si>
  <si>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</si>
  <si>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</si>
  <si>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</si>
  <si>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</si>
  <si>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</si>
  <si>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</si>
  <si>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</si>
  <si>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</si>
  <si>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</si>
  <si>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</si>
  <si>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</si>
  <si>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</si>
  <si>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</si>
  <si>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</si>
  <si>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</si>
  <si>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</si>
  <si>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</si>
  <si>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</si>
  <si>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</si>
  <si>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</si>
  <si>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</si>
  <si>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</si>
  <si>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</si>
  <si>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</si>
  <si>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</si>
  <si>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</si>
  <si>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</si>
  <si>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</si>
  <si>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</si>
  <si>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</si>
  <si>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</si>
  <si>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</si>
  <si>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</si>
  <si>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</si>
  <si>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</si>
  <si>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</si>
  <si>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</si>
  <si>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</si>
  <si>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</si>
  <si>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</si>
  <si>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</si>
  <si>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</si>
  <si>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</si>
  <si>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</si>
  <si>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</si>
  <si>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</si>
  <si>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</si>
  <si>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</si>
  <si>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</si>
  <si>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</si>
  <si>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</si>
  <si>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</si>
  <si>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</si>
  <si>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</si>
  <si>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</si>
  <si>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</si>
  <si>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</si>
  <si>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</si>
  <si>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</si>
  <si>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</si>
  <si>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</si>
  <si>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</si>
  <si>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</si>
  <si>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</si>
  <si>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</si>
  <si>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</si>
  <si>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</si>
  <si>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</si>
  <si>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</si>
  <si>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</si>
  <si>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</si>
  <si>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</si>
  <si>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</si>
  <si>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</si>
  <si>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</si>
  <si>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</si>
  <si>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</si>
  <si>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</si>
  <si>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</si>
  <si>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</si>
  <si>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</si>
  <si>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</si>
  <si>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</si>
  <si>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</si>
  <si>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</si>
  <si>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</si>
  <si>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</si>
  <si>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</si>
  <si>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</si>
  <si>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</si>
  <si>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</si>
  <si>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</si>
  <si>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</si>
  <si>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</si>
  <si>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</si>
  <si>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</si>
  <si>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</si>
  <si>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</si>
  <si>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</si>
  <si>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</si>
  <si>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</si>
  <si>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</si>
  <si>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</si>
  <si>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</si>
  <si>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</si>
  <si>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</si>
  <si>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</si>
  <si>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</si>
  <si>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</si>
  <si>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</si>
  <si>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</si>
  <si>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</si>
  <si>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</si>
  <si>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</si>
  <si>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</si>
  <si>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</si>
  <si>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</si>
  <si>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</si>
  <si>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</si>
  <si>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</si>
  <si>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</si>
  <si>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</si>
  <si>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</si>
  <si>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</si>
  <si>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</si>
  <si>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</si>
  <si>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</si>
  <si>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</si>
  <si>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</si>
  <si>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</si>
  <si>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</si>
  <si>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</si>
  <si>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</si>
  <si>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</si>
  <si>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</si>
  <si>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</si>
  <si>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</si>
  <si>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</si>
  <si>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</si>
  <si>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</si>
  <si>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</si>
  <si>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</si>
  <si>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</si>
  <si>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</si>
  <si>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</si>
  <si>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</si>
  <si>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</si>
  <si>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</si>
  <si>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</si>
  <si>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</si>
  <si>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</si>
  <si>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</si>
  <si>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</si>
  <si>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</si>
  <si>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</si>
  <si>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</si>
  <si>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</si>
  <si>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</si>
  <si>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</si>
  <si>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</si>
  <si>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</si>
  <si>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</si>
  <si>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</si>
  <si>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</si>
  <si>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</si>
  <si>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</si>
  <si>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</si>
  <si>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</si>
  <si>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</si>
  <si>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</si>
  <si>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</si>
  <si>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</si>
  <si>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</si>
  <si>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</si>
  <si>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</si>
  <si>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</si>
  <si>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</si>
  <si>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</si>
  <si>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</si>
  <si>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</si>
  <si>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</si>
  <si>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</si>
  <si>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</si>
  <si>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</si>
  <si>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</si>
  <si>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</si>
  <si>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</si>
  <si>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</si>
  <si>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</si>
  <si>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</si>
  <si>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</si>
  <si>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</si>
  <si>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</si>
  <si>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</si>
  <si>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</si>
  <si>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</si>
  <si>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</si>
  <si>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</si>
  <si>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</si>
  <si>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</si>
  <si>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</si>
  <si>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</si>
  <si>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</si>
  <si>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</si>
  <si>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</si>
  <si>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</si>
  <si>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</si>
  <si>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</si>
  <si>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</si>
  <si>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</si>
  <si>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</si>
  <si>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</si>
  <si>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</si>
  <si>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</si>
  <si>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</si>
  <si>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</si>
  <si>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</si>
  <si>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</si>
  <si>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</si>
  <si>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</si>
  <si>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</si>
  <si>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</si>
  <si>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</si>
  <si>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</si>
  <si>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</si>
  <si>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</si>
  <si>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</si>
  <si>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</si>
  <si>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</si>
  <si>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</si>
  <si>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</si>
  <si>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</si>
  <si>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</si>
  <si>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</si>
  <si>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</si>
  <si>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</si>
  <si>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</si>
  <si>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</si>
  <si>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</si>
  <si>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</si>
  <si>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</si>
  <si>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</si>
  <si>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</si>
  <si>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</si>
  <si>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</si>
  <si>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</si>
  <si>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</si>
  <si>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</si>
  <si>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</si>
  <si>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</si>
  <si>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</si>
  <si>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</si>
  <si>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</si>
  <si>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</si>
  <si>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</si>
  <si>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</si>
  <si>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</si>
  <si>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</si>
  <si>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</si>
  <si>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</si>
  <si>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</si>
  <si>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</si>
  <si>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</si>
  <si>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</si>
  <si>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</si>
  <si>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</si>
  <si>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</si>
  <si>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</si>
  <si>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</si>
  <si>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</si>
  <si>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</si>
  <si>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</si>
  <si>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</si>
  <si>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</si>
  <si>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</si>
  <si>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</si>
  <si>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</si>
  <si>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</si>
  <si>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</si>
  <si>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</si>
  <si>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</si>
  <si>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</si>
  <si>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</si>
  <si>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</si>
  <si>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</si>
  <si>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</si>
  <si>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</si>
  <si>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</si>
  <si>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</si>
  <si>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</si>
  <si>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</si>
  <si>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</si>
  <si>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</si>
  <si>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</si>
  <si>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</si>
  <si>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</si>
  <si>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</si>
  <si>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</si>
  <si>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</si>
  <si>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</si>
  <si>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</si>
  <si>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</si>
  <si>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</si>
  <si>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</si>
  <si>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</si>
  <si>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</si>
  <si>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</si>
  <si>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</si>
  <si>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</si>
  <si>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</si>
  <si>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</si>
  <si>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</si>
  <si>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</si>
  <si>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</si>
  <si>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</si>
  <si>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</si>
  <si>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</si>
  <si>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</si>
  <si>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</si>
  <si>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</si>
  <si>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</si>
  <si>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</si>
  <si>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</si>
  <si>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</si>
  <si>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</si>
  <si>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</si>
  <si>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</si>
  <si>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</si>
  <si>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</si>
  <si>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</si>
  <si>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</si>
  <si>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</si>
  <si>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</si>
  <si>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</si>
  <si>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</si>
  <si>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</si>
  <si>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</si>
  <si>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</si>
  <si>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</si>
  <si>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</si>
  <si>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</si>
  <si>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</si>
  <si>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</si>
  <si>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</si>
  <si>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</si>
  <si>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</si>
  <si>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</si>
  <si>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</si>
  <si>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</si>
  <si>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</si>
  <si>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</si>
  <si>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</si>
  <si>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</si>
  <si>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</si>
  <si>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</si>
  <si>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</si>
  <si>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</si>
  <si>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</si>
  <si>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</si>
  <si>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</si>
  <si>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</si>
  <si>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</si>
  <si>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</si>
  <si>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</si>
  <si>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</si>
  <si>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</si>
  <si>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</si>
  <si>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</si>
  <si>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</si>
  <si>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</si>
  <si>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</si>
  <si>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</si>
  <si>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</si>
  <si>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</si>
  <si>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</si>
  <si>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</si>
  <si>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</si>
  <si>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</si>
  <si>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</si>
  <si>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</si>
  <si>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</si>
  <si>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</si>
  <si>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</si>
  <si>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</si>
  <si>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</si>
  <si>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</si>
  <si>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</si>
  <si>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</si>
  <si>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</si>
  <si>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</si>
  <si>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</si>
  <si>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</si>
  <si>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</si>
  <si>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</si>
  <si>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</si>
  <si>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</si>
  <si>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</si>
  <si>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</si>
  <si>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</si>
  <si>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</si>
  <si>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</si>
  <si>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</si>
  <si>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</si>
  <si>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</si>
  <si>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</si>
  <si>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</si>
  <si>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</si>
  <si>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</si>
  <si>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</si>
  <si>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</si>
  <si>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</si>
  <si>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</si>
  <si>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</si>
  <si>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</si>
  <si>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</si>
  <si>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</si>
  <si>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</si>
  <si>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</si>
  <si>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</si>
  <si>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</si>
  <si>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</si>
  <si>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</si>
  <si>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</si>
  <si>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</si>
  <si>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</si>
  <si>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</si>
  <si>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</si>
  <si>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</si>
  <si>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</si>
  <si>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</si>
  <si>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</si>
  <si>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</si>
  <si>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</si>
  <si>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</si>
  <si>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</si>
  <si>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</si>
  <si>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</si>
  <si>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</si>
  <si>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</si>
  <si>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</si>
  <si>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</si>
  <si>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</si>
  <si>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</si>
  <si>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</si>
  <si>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</si>
  <si>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</si>
  <si>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</si>
  <si>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</si>
  <si>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</si>
  <si>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</si>
  <si>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</si>
  <si>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</si>
  <si>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</si>
  <si>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</si>
  <si>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</si>
  <si>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</si>
  <si>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</si>
  <si>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</si>
  <si>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</si>
  <si>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</si>
  <si>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</si>
  <si>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</si>
  <si>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</si>
  <si>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</si>
  <si>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</si>
  <si>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</si>
  <si>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</si>
  <si>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</si>
  <si>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</si>
  <si>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</si>
  <si>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</si>
  <si>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</si>
  <si>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</si>
  <si>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</si>
  <si>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</si>
  <si>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</si>
  <si>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</si>
  <si>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</si>
  <si>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</si>
  <si>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</si>
  <si>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</si>
  <si>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</si>
  <si>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</si>
  <si>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</si>
  <si>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</si>
  <si>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</si>
  <si>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</si>
  <si>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</si>
  <si>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</si>
  <si>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</si>
  <si>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</si>
  <si>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</si>
  <si>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</si>
  <si>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</si>
  <si>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</si>
  <si>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</si>
  <si>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</si>
  <si>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</si>
  <si>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</si>
  <si>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</si>
  <si>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</si>
  <si>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</si>
  <si>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</si>
  <si>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</si>
  <si>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</si>
  <si>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</si>
  <si>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</si>
  <si>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</si>
  <si>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</si>
  <si>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</si>
  <si>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</si>
  <si>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</si>
  <si>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</si>
  <si>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</si>
  <si>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</si>
  <si>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</si>
  <si>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</si>
  <si>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</si>
  <si>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</si>
  <si>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</si>
  <si>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</si>
  <si>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</si>
  <si>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</si>
  <si>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</si>
  <si>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</si>
  <si>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</si>
  <si>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</si>
  <si>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</si>
  <si>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</si>
  <si>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</si>
  <si>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</si>
  <si>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</si>
  <si>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</si>
  <si>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</si>
  <si>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</si>
  <si>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</si>
  <si>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</si>
  <si>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</si>
  <si>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</si>
  <si>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</si>
  <si>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</si>
  <si>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</si>
  <si>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</si>
  <si>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</si>
  <si>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</si>
  <si>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</si>
  <si>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</si>
  <si>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</si>
  <si>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</si>
  <si>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</si>
  <si>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</si>
  <si>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</si>
  <si>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</si>
  <si>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</si>
  <si>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</si>
  <si>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</si>
  <si>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</si>
  <si>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</si>
  <si>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</si>
  <si>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</si>
  <si>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</si>
  <si>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</si>
  <si>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</si>
  <si>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</si>
  <si>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</si>
  <si>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</si>
  <si>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</si>
  <si>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</si>
  <si>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</si>
  <si>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</si>
  <si>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</si>
  <si>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</si>
  <si>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</si>
  <si>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</si>
  <si>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</si>
  <si>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</si>
  <si>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</si>
  <si>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</si>
  <si>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</si>
  <si>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</si>
  <si>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</si>
  <si>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</si>
  <si>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</si>
  <si>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</si>
  <si>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</si>
  <si>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</si>
  <si>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</si>
  <si>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</si>
  <si>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</si>
  <si>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</si>
  <si>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</si>
  <si>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</si>
  <si>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</si>
  <si>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</si>
  <si>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</si>
  <si>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</si>
  <si>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</si>
  <si>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</si>
  <si>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</si>
  <si>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</si>
  <si>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</si>
  <si>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</si>
  <si>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</si>
  <si>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</si>
  <si>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</si>
  <si>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</si>
  <si>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</si>
  <si>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</si>
  <si>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</si>
  <si>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</si>
  <si>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</si>
  <si>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</si>
  <si>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</si>
  <si>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</si>
  <si>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</si>
  <si>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</si>
  <si>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</si>
  <si>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</si>
  <si>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</si>
  <si>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</si>
  <si>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</si>
  <si>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</si>
  <si>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</si>
  <si>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</si>
  <si>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</si>
  <si>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</si>
  <si>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</si>
  <si>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</si>
  <si>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</si>
  <si>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</si>
  <si>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</si>
  <si>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</si>
  <si>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</si>
  <si>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</si>
  <si>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</si>
  <si>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</si>
  <si>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</si>
  <si>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</si>
  <si>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</si>
  <si>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</si>
  <si>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</si>
  <si>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</si>
  <si>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</si>
  <si>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</si>
  <si>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</si>
  <si>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</si>
  <si>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</si>
  <si>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</si>
  <si>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</si>
  <si>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</si>
  <si>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</si>
  <si>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</si>
  <si>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</si>
  <si>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</si>
  <si>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</si>
  <si>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</si>
  <si>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</si>
  <si>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</si>
  <si>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</si>
  <si>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</si>
  <si>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</si>
  <si>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</si>
  <si>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</si>
  <si>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</si>
  <si>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</si>
  <si>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</si>
  <si>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</si>
  <si>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</si>
  <si>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</si>
  <si>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</si>
  <si>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</si>
  <si>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</si>
  <si>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</si>
  <si>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</si>
  <si>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</si>
  <si>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</si>
  <si>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</si>
  <si>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</si>
  <si>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</si>
  <si>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</si>
  <si>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</si>
  <si>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</si>
  <si>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</si>
  <si>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</si>
  <si>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</si>
  <si>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</si>
  <si>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</si>
  <si>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</si>
  <si>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</si>
  <si>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</si>
  <si>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</si>
  <si>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</si>
  <si>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</si>
  <si>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</si>
  <si>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</si>
  <si>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</si>
  <si>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</si>
  <si>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</si>
  <si>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</si>
  <si>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</si>
  <si>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</si>
  <si>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</si>
  <si>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</si>
  <si>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</si>
  <si>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</si>
  <si>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</si>
  <si>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</si>
  <si>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</si>
  <si>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</si>
  <si>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</si>
  <si>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</si>
  <si>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</si>
  <si>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</si>
  <si>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</si>
  <si>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</si>
  <si>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</si>
  <si>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</si>
  <si>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</si>
  <si>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</si>
  <si>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</si>
  <si>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</si>
  <si>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</si>
  <si>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</si>
  <si>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</si>
  <si>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</si>
  <si>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</si>
  <si>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</si>
  <si>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</si>
  <si>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</si>
  <si>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</si>
  <si>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</si>
  <si>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</si>
  <si>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</si>
  <si>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</si>
  <si>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</si>
  <si>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</si>
  <si>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</si>
  <si>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</si>
  <si>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</si>
  <si>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</si>
  <si>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</si>
  <si>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</si>
  <si>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</si>
  <si>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</si>
  <si>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</si>
  <si>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</si>
  <si>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</si>
  <si>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</si>
  <si>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</si>
  <si>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</si>
  <si>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</si>
  <si>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</si>
  <si>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</si>
  <si>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</si>
  <si>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</si>
  <si>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</si>
  <si>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</si>
  <si>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</si>
  <si>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</si>
  <si>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</si>
  <si>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</si>
  <si>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</si>
  <si>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</si>
  <si>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</si>
  <si>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</si>
  <si>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</si>
  <si>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</si>
  <si>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</si>
  <si>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</si>
  <si>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</si>
  <si>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</si>
  <si>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</si>
  <si>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</si>
  <si>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</si>
  <si>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</si>
  <si>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</si>
  <si>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</si>
  <si>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</si>
  <si>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</si>
  <si>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</si>
  <si>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</si>
  <si>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</si>
  <si>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</si>
  <si>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</si>
  <si>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</si>
  <si>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</si>
  <si>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</si>
  <si>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</si>
  <si>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</si>
  <si>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</si>
  <si>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</si>
  <si>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</si>
  <si>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</si>
  <si>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</si>
  <si>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</si>
  <si>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</si>
  <si>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</si>
  <si>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</si>
  <si>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</si>
  <si>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</si>
  <si>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</si>
  <si>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</si>
  <si>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</si>
  <si>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</si>
  <si>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</si>
  <si>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</si>
  <si>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</si>
  <si>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</si>
  <si>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</si>
  <si>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</si>
  <si>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</si>
  <si>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</si>
  <si>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</si>
  <si>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</si>
  <si>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</si>
  <si>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</si>
  <si>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</si>
  <si>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</si>
  <si>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</si>
  <si>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</si>
  <si>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</si>
  <si>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</si>
  <si>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</si>
  <si>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</si>
  <si>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</si>
  <si>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</si>
  <si>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</si>
  <si>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</si>
  <si>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</si>
  <si>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</si>
  <si>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</si>
  <si>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</si>
  <si>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</si>
  <si>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</si>
  <si>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</si>
  <si>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</si>
  <si>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</si>
  <si>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</si>
  <si>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</si>
  <si>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</si>
  <si>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</si>
  <si>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</si>
  <si>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</si>
  <si>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</si>
  <si>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</si>
  <si>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</si>
  <si>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</si>
  <si>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</si>
  <si>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</si>
  <si>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</si>
  <si>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</si>
  <si>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</si>
  <si>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</si>
  <si>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</si>
  <si>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</si>
  <si>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</si>
  <si>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</si>
  <si>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</si>
  <si>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</si>
  <si>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</si>
  <si>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</si>
  <si>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</si>
  <si>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</si>
  <si>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</si>
  <si>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</si>
  <si>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</si>
  <si>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</si>
  <si>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</si>
  <si>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</si>
  <si>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</si>
  <si>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</si>
  <si>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</si>
  <si>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</si>
  <si>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</si>
  <si>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</si>
  <si>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</si>
  <si>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</si>
  <si>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</si>
  <si>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</si>
  <si>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</si>
  <si>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</si>
  <si>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</si>
  <si>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</si>
  <si>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</si>
  <si>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</si>
  <si>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</si>
  <si>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</si>
  <si>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</si>
  <si>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</si>
  <si>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</si>
  <si>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</si>
  <si>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</si>
  <si>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</si>
  <si>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</si>
  <si>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</si>
  <si>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</si>
  <si>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</si>
  <si>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</si>
  <si>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</si>
  <si>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</si>
  <si>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</si>
  <si>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</si>
  <si>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</si>
  <si>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</si>
  <si>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</si>
  <si>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</si>
  <si>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</si>
  <si>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</si>
  <si>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</si>
  <si>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</si>
  <si>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</si>
  <si>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</si>
  <si>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</si>
  <si>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</si>
  <si>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</si>
  <si>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</si>
  <si>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</si>
  <si>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</si>
  <si>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</si>
  <si>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</si>
  <si>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</si>
  <si>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</si>
  <si>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</si>
  <si>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</si>
  <si>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</si>
  <si>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</si>
  <si>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</si>
  <si>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</si>
  <si>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</si>
  <si>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</si>
  <si>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</si>
  <si>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</si>
  <si>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</si>
  <si>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</si>
  <si>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</si>
  <si>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</si>
  <si>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</si>
  <si>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</si>
  <si>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</si>
  <si>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</si>
  <si>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</si>
  <si>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</si>
  <si>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</si>
  <si>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</si>
  <si>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</si>
  <si>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</si>
  <si>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</si>
  <si>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</si>
  <si>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</si>
  <si>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</si>
  <si>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</si>
  <si>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</si>
  <si>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</si>
  <si>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</si>
  <si>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</si>
  <si>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</si>
  <si>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</si>
  <si>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</si>
  <si>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</si>
  <si>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</si>
  <si>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</si>
  <si>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</si>
  <si>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</si>
  <si>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</si>
  <si>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</si>
  <si>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</si>
  <si>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</si>
  <si>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</si>
  <si>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</si>
  <si>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</si>
  <si>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</si>
  <si>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</si>
  <si>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</si>
  <si>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</si>
  <si>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</si>
  <si>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</si>
  <si>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</si>
  <si>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</si>
  <si>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</si>
  <si>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</si>
  <si>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</si>
  <si>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</si>
  <si>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</si>
  <si>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</si>
  <si>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</si>
  <si>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</si>
  <si>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</si>
  <si>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</si>
  <si>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</si>
  <si>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</si>
  <si>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</si>
  <si>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</si>
  <si>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</si>
  <si>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</si>
  <si>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</si>
  <si>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</si>
  <si>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</si>
  <si>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</si>
  <si>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</si>
  <si>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</si>
  <si>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</si>
  <si>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</si>
  <si>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</si>
  <si>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</si>
  <si>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</si>
  <si>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</si>
  <si>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</si>
  <si>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</si>
  <si>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</si>
  <si>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</si>
  <si>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</si>
  <si>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</si>
  <si>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</si>
  <si>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</si>
  <si>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</si>
  <si>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</si>
  <si>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</si>
  <si>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</si>
  <si>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</si>
  <si>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</si>
  <si>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</si>
  <si>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</si>
  <si>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</si>
  <si>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</si>
  <si>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</si>
  <si>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</si>
  <si>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</si>
  <si>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</si>
  <si>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</si>
  <si>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</si>
  <si>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</si>
  <si>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</si>
  <si>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</si>
  <si>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</si>
  <si>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</si>
  <si>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</si>
  <si>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</si>
  <si>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</si>
  <si>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</si>
  <si>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</si>
  <si>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</si>
  <si>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</si>
  <si>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</si>
  <si>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</si>
  <si>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</si>
  <si>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</si>
  <si>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</si>
  <si>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</si>
  <si>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</si>
  <si>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</si>
  <si>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</si>
  <si>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</si>
  <si>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</si>
  <si>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</si>
  <si>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</si>
  <si>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</si>
  <si>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</si>
  <si>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</si>
  <si>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</si>
  <si>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</si>
  <si>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</si>
  <si>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</si>
  <si>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</si>
  <si>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</si>
  <si>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</si>
  <si>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</si>
  <si>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</si>
  <si>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</si>
  <si>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</si>
  <si>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</si>
  <si>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</si>
  <si>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</si>
  <si>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</si>
  <si>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</si>
  <si>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</si>
  <si>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</si>
  <si>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</si>
  <si>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</si>
  <si>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</si>
  <si>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</si>
  <si>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</si>
  <si>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</si>
  <si>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</si>
  <si>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</si>
  <si>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</si>
  <si>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</si>
  <si>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</si>
  <si>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</si>
  <si>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</si>
  <si>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</si>
  <si>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</si>
  <si>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</si>
  <si>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</si>
  <si>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</si>
  <si>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</si>
  <si>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</si>
  <si>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</si>
  <si>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</si>
  <si>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</si>
  <si>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</si>
  <si>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</si>
  <si>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</si>
  <si>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</si>
  <si>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</si>
  <si>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</si>
  <si>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</si>
  <si>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</si>
  <si>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</si>
  <si>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</si>
  <si>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</si>
  <si>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</si>
  <si>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</si>
  <si>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</si>
  <si>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</si>
  <si>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</si>
  <si>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</si>
  <si>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</si>
  <si>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</si>
  <si>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</si>
  <si>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</si>
  <si>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</si>
  <si>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</si>
  <si>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</si>
  <si>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</si>
  <si>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</si>
  <si>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</si>
  <si>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</si>
  <si>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</si>
  <si>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</si>
  <si>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</si>
  <si>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</si>
  <si>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</si>
  <si>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</si>
  <si>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</si>
  <si>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</si>
  <si>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</si>
  <si>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</si>
  <si>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</si>
  <si>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</si>
  <si>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</si>
  <si>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</si>
  <si>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</si>
  <si>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</si>
  <si>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</si>
  <si>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</si>
  <si>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</si>
  <si>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</si>
  <si>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</si>
  <si>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</si>
  <si>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</si>
  <si>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</si>
  <si>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</si>
  <si>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</si>
  <si>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</si>
  <si>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</si>
  <si>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</si>
  <si>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</si>
  <si>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</si>
  <si>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</si>
  <si>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</si>
  <si>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</si>
  <si>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</si>
  <si>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</si>
  <si>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</si>
  <si>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</si>
  <si>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</si>
  <si>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</si>
  <si>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</si>
  <si>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</si>
  <si>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</si>
  <si>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</si>
  <si>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</si>
  <si>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</si>
  <si>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</si>
  <si>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</si>
  <si>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</si>
  <si>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</si>
  <si>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</si>
  <si>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</si>
  <si>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</si>
  <si>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</si>
  <si>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</si>
  <si>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</si>
  <si>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</si>
  <si>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</si>
  <si>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</si>
  <si>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</si>
  <si>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</si>
  <si>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</si>
  <si>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</si>
  <si>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</si>
  <si>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</si>
  <si>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</si>
  <si>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</si>
  <si>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</si>
  <si>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</si>
  <si>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</si>
  <si>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</si>
  <si>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</si>
  <si>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</si>
  <si>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</si>
  <si>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</si>
  <si>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</si>
  <si>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</si>
  <si>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</si>
  <si>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</si>
  <si>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</si>
  <si>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</si>
  <si>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</si>
  <si>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</si>
  <si>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</si>
  <si>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</si>
  <si>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</si>
  <si>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</si>
  <si>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</si>
  <si>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</si>
  <si>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</si>
  <si>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</si>
  <si>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</si>
  <si>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</si>
  <si>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</si>
  <si>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</si>
  <si>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</si>
  <si>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</si>
  <si>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</si>
  <si>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</si>
  <si>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</si>
  <si>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</si>
  <si>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</si>
  <si>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</si>
  <si>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</si>
  <si>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</si>
  <si>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</si>
  <si>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</si>
  <si>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</si>
  <si>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</si>
  <si>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</si>
  <si>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</si>
  <si>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</si>
  <si>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</si>
  <si>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</si>
  <si>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</si>
  <si>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</si>
  <si>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</si>
  <si>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</si>
  <si>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</si>
  <si>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</si>
  <si>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</si>
  <si>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</si>
  <si>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</si>
  <si>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</si>
  <si>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</si>
  <si>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</si>
  <si>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</si>
  <si>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</si>
  <si>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</si>
  <si>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</si>
  <si>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</si>
  <si>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</si>
  <si>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</si>
  <si>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</si>
  <si>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</si>
  <si>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</si>
  <si>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</si>
  <si>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</si>
  <si>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</si>
  <si>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</si>
  <si>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</si>
  <si>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</si>
  <si>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</si>
  <si>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</si>
  <si>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</si>
  <si>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</si>
  <si>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</si>
  <si>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</si>
  <si>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</si>
  <si>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</si>
  <si>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</si>
  <si>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</si>
  <si>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</si>
  <si>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</si>
  <si>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</si>
  <si>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</si>
  <si>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</si>
  <si>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</si>
  <si>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</si>
  <si>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</si>
  <si>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</si>
  <si>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</si>
  <si>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</si>
  <si>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</si>
  <si>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</si>
  <si>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</si>
  <si>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</si>
  <si>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</si>
  <si>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</si>
  <si>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</si>
  <si>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</si>
  <si>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</si>
  <si>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</si>
  <si>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</si>
  <si>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</si>
  <si>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</si>
  <si>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</si>
  <si>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</si>
  <si>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</si>
  <si>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</si>
  <si>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</si>
  <si>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</si>
  <si>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</si>
  <si>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</si>
  <si>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</si>
  <si>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</si>
  <si>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</si>
  <si>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</si>
  <si>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</si>
  <si>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</si>
  <si>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</si>
  <si>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</si>
  <si>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</si>
  <si>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</si>
  <si>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</si>
  <si>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</si>
  <si>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</si>
  <si>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</si>
  <si>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</si>
  <si>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</si>
  <si>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</si>
  <si>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</si>
  <si>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</si>
  <si>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</si>
  <si>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</si>
  <si>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</si>
  <si>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</si>
  <si>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</si>
  <si>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</si>
  <si>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</si>
  <si>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</si>
  <si>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</si>
  <si>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</si>
  <si>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</si>
  <si>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</si>
  <si>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</si>
  <si>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</si>
  <si>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</si>
  <si>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</si>
  <si>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</si>
  <si>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</si>
  <si>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</si>
  <si>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</si>
  <si>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</si>
  <si>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</si>
  <si>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</si>
  <si>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</si>
  <si>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</si>
  <si>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</si>
  <si>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</si>
  <si>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</si>
  <si>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</si>
  <si>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</si>
  <si>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</si>
  <si>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</si>
  <si>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</si>
  <si>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</si>
  <si>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</si>
  <si>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</si>
  <si>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</si>
  <si>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</si>
  <si>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</si>
  <si>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</si>
  <si>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</si>
  <si>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</si>
  <si>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</si>
  <si>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</si>
  <si>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</si>
  <si>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</si>
  <si>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</si>
  <si>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</si>
  <si>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</si>
  <si>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</si>
  <si>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</si>
  <si>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</si>
  <si>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</si>
  <si>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</si>
  <si>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</si>
  <si>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</si>
  <si>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</si>
  <si>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</si>
  <si>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</si>
  <si>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</si>
  <si>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</si>
  <si>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</si>
  <si>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</si>
  <si>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</si>
  <si>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</si>
  <si>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</si>
  <si>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</si>
  <si>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</si>
  <si>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</si>
  <si>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</si>
  <si>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</si>
  <si>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</si>
  <si>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</si>
  <si>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</si>
  <si>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</si>
  <si>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</si>
  <si>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</si>
  <si>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</si>
  <si>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</si>
  <si>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</si>
  <si>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</si>
  <si>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</si>
  <si>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</si>
  <si>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</si>
  <si>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</si>
  <si>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</si>
  <si>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</si>
  <si>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</si>
  <si>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</si>
  <si>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</si>
  <si>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</si>
  <si>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</si>
  <si>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</si>
  <si>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</si>
  <si>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</si>
  <si>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</si>
  <si>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</si>
  <si>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</si>
  <si>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</si>
  <si>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</si>
  <si>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</si>
  <si>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</si>
  <si>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</si>
  <si>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</si>
  <si>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</si>
  <si>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</si>
  <si>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</si>
  <si>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</si>
  <si>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</si>
  <si>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</si>
  <si>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</si>
  <si>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</si>
  <si>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</si>
  <si>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</si>
  <si>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</si>
  <si>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</si>
  <si>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</si>
  <si>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</si>
  <si>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</si>
  <si>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</si>
  <si>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</si>
  <si>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</si>
  <si>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</si>
  <si>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</si>
  <si>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</si>
  <si>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</si>
  <si>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</si>
  <si>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</si>
  <si>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</si>
  <si>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</si>
  <si>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</si>
  <si>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</si>
  <si>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</si>
  <si>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</si>
  <si>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</si>
  <si>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</si>
  <si>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</si>
  <si>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</si>
  <si>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</si>
  <si>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</si>
  <si>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</si>
  <si>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</si>
  <si>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</si>
  <si>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</si>
  <si>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</si>
  <si>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</si>
  <si>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</si>
  <si>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</si>
  <si>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</si>
  <si>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</si>
  <si>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</si>
  <si>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</si>
  <si>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</si>
  <si>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</si>
  <si>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</si>
  <si>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</si>
  <si>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</si>
  <si>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</si>
  <si>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</si>
  <si>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</si>
  <si>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</si>
  <si>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</si>
  <si>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</si>
  <si>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</si>
  <si>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</si>
  <si>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</si>
  <si>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</si>
  <si>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</si>
  <si>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</si>
  <si>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</si>
  <si>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</si>
  <si>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</si>
  <si>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</si>
  <si>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</si>
  <si>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</si>
  <si>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</si>
  <si>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</si>
  <si>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</si>
  <si>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</si>
  <si>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</si>
  <si>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</si>
  <si>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</si>
  <si>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</si>
  <si>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</si>
  <si>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</si>
  <si>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</si>
  <si>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</si>
  <si>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</si>
  <si>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</si>
  <si>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</si>
  <si>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</si>
  <si>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</si>
  <si>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</si>
  <si>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</si>
  <si>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</si>
  <si>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</si>
  <si>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</si>
  <si>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</si>
  <si>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</si>
  <si>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</si>
  <si>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</si>
  <si>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</si>
  <si>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</si>
  <si>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</si>
  <si>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</si>
  <si>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</si>
  <si>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</si>
  <si>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</si>
  <si>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</si>
  <si>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</si>
  <si>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</si>
  <si>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</si>
  <si>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</si>
  <si>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</si>
  <si>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</si>
  <si>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</si>
  <si>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</si>
  <si>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</si>
  <si>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</si>
  <si>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</si>
  <si>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</si>
  <si>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</si>
  <si>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</si>
  <si>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</si>
  <si>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</si>
  <si>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</si>
  <si>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</si>
  <si>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</si>
  <si>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</si>
  <si>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</si>
  <si>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</si>
  <si>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</si>
  <si>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</si>
  <si>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</si>
  <si>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</si>
  <si>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</si>
  <si>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</si>
  <si>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</si>
  <si>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</si>
  <si>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</si>
  <si>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</si>
  <si>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</si>
  <si>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</si>
  <si>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</si>
  <si>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</si>
  <si>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</si>
  <si>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</si>
  <si>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</si>
  <si>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</si>
  <si>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</si>
  <si>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</si>
  <si>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</si>
  <si>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</si>
  <si>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</si>
  <si>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</si>
  <si>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</si>
  <si>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</si>
  <si>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</si>
  <si>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</si>
  <si>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</si>
  <si>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</si>
  <si>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</si>
  <si>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</si>
  <si>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</si>
  <si>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</si>
  <si>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</si>
  <si>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</si>
  <si>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</si>
  <si>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</si>
  <si>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</si>
  <si>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</si>
  <si>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</si>
  <si>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</si>
  <si>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</si>
  <si>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</si>
  <si>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</si>
  <si>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</si>
  <si>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</si>
  <si>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</si>
  <si>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</si>
  <si>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</si>
  <si>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</si>
  <si>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</si>
  <si>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</si>
  <si>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</si>
  <si>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</si>
  <si>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</si>
  <si>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</si>
  <si>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</si>
  <si>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</si>
  <si>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</si>
  <si>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</si>
  <si>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</si>
  <si>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</si>
  <si>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</si>
  <si>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</si>
  <si>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</si>
  <si>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</si>
  <si>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</si>
  <si>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</si>
  <si>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</si>
  <si>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</si>
  <si>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</si>
  <si>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</si>
  <si>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</si>
  <si>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</si>
  <si>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</si>
  <si>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</si>
  <si>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</si>
  <si>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</si>
  <si>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</si>
  <si>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</si>
  <si>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</si>
  <si>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</si>
  <si>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</si>
  <si>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</si>
  <si>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</si>
  <si>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</si>
  <si>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</si>
  <si>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</si>
  <si>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</si>
  <si>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</si>
  <si>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</si>
  <si>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</si>
  <si>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</si>
  <si>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</si>
  <si>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</si>
  <si>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</si>
  <si>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</si>
  <si>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</si>
  <si>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</si>
  <si>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</si>
  <si>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</si>
  <si>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</si>
  <si>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</si>
  <si>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</si>
  <si>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</si>
  <si>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</si>
  <si>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</si>
  <si>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</si>
  <si>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</si>
  <si>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</si>
  <si>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</si>
  <si>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</si>
  <si>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</si>
  <si>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</si>
  <si>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</si>
  <si>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</si>
  <si>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</si>
  <si>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</si>
  <si>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</si>
  <si>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</si>
  <si>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</si>
  <si>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</si>
  <si>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</si>
  <si>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</si>
  <si>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</si>
  <si>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</si>
  <si>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</si>
  <si>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</si>
  <si>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</si>
  <si>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</si>
  <si>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</si>
  <si>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</si>
  <si>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</si>
  <si>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</si>
  <si>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</si>
  <si>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</si>
  <si>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</si>
  <si>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</si>
  <si>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</si>
  <si>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</si>
  <si>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</si>
  <si>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</si>
  <si>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</si>
  <si>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</si>
  <si>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</si>
  <si>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</si>
  <si>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</si>
  <si>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</si>
  <si>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</si>
  <si>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</si>
  <si>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</si>
  <si>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</si>
  <si>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</si>
  <si>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</si>
  <si>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</si>
  <si>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</si>
  <si>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</si>
  <si>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</si>
  <si>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</si>
  <si>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</si>
  <si>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</si>
  <si>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</si>
  <si>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</si>
  <si>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</si>
  <si>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</si>
  <si>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</si>
  <si>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</si>
  <si>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</si>
  <si>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</si>
  <si>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</si>
  <si>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</si>
  <si>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</si>
  <si>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</si>
  <si>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</si>
  <si>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</si>
  <si>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</si>
  <si>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</si>
  <si>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</si>
  <si>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</si>
  <si>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</si>
  <si>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</si>
  <si>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</si>
  <si>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</si>
  <si>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</si>
  <si>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</si>
  <si>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</si>
  <si>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</si>
  <si>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</si>
  <si>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</si>
  <si>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</si>
  <si>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</si>
  <si>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</si>
  <si>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</si>
  <si>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</si>
  <si>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</si>
  <si>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</si>
  <si>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</si>
  <si>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</si>
  <si>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</si>
  <si>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</si>
  <si>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</si>
  <si>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</si>
  <si>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</si>
  <si>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</si>
  <si>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</si>
  <si>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</si>
  <si>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</si>
  <si>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</si>
  <si>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</si>
  <si>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</si>
  <si>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</si>
  <si>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</si>
  <si>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</si>
  <si>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</si>
  <si>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</si>
  <si>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</si>
  <si>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</si>
  <si>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</si>
  <si>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</si>
  <si>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</si>
  <si>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</si>
  <si>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</si>
  <si>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</si>
  <si>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</si>
  <si>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</si>
  <si>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</si>
  <si>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</si>
  <si>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</si>
  <si>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</si>
  <si>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</si>
  <si>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</si>
  <si>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</si>
  <si>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</si>
  <si>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</si>
  <si>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</si>
  <si>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</si>
  <si>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</si>
  <si>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</si>
  <si>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</si>
  <si>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</si>
  <si>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</si>
  <si>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</si>
  <si>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</si>
  <si>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</si>
  <si>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</si>
  <si>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</si>
  <si>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</si>
  <si>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</si>
  <si>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</si>
  <si>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</si>
  <si>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</si>
  <si>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</si>
  <si>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</si>
  <si>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</si>
  <si>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</si>
  <si>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</si>
  <si>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</si>
  <si>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</si>
  <si>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</si>
  <si>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</si>
  <si>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</si>
  <si>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</si>
  <si>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</si>
  <si>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</si>
  <si>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</si>
  <si>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</si>
  <si>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</si>
  <si>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</si>
  <si>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</si>
  <si>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</si>
  <si>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</si>
  <si>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</si>
  <si>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</si>
  <si>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</si>
  <si>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</si>
  <si>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</si>
  <si>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</si>
  <si>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</si>
  <si>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</si>
  <si>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</si>
  <si>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</si>
  <si>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</si>
  <si>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</si>
  <si>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</si>
  <si>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</si>
  <si>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</si>
  <si>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</si>
  <si>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</si>
  <si>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</si>
  <si>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</si>
  <si>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</si>
  <si>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</si>
  <si>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</si>
  <si>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</si>
  <si>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</si>
  <si>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</si>
  <si>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</si>
  <si>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</si>
  <si>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</si>
  <si>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</si>
  <si>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</si>
  <si>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</si>
  <si>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</si>
  <si>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</si>
  <si>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</si>
  <si>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</si>
  <si>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</si>
  <si>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</si>
  <si>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</si>
  <si>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</si>
  <si>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</si>
  <si>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</si>
  <si>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</si>
  <si>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</si>
  <si>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</si>
  <si>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</si>
  <si>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</si>
  <si>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</si>
  <si>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</si>
  <si>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</si>
  <si>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</si>
  <si>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</si>
  <si>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</si>
  <si>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</si>
  <si>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</si>
  <si>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</si>
  <si>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</si>
  <si>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</si>
  <si>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</si>
  <si>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</si>
  <si>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</si>
  <si>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</si>
  <si>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</si>
  <si>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</si>
  <si>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</si>
  <si>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</si>
  <si>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</si>
  <si>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</si>
  <si>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</si>
  <si>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</si>
  <si>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</si>
  <si>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</si>
  <si>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</si>
  <si>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</si>
  <si>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</si>
  <si>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</si>
  <si>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</si>
  <si>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</si>
  <si>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</si>
  <si>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</si>
  <si>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</si>
  <si>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</si>
  <si>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</si>
  <si>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</si>
  <si>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</si>
  <si>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</si>
  <si>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</si>
  <si>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</si>
  <si>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</si>
  <si>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</si>
  <si>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</si>
  <si>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</si>
  <si>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</si>
  <si>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</si>
  <si>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</si>
  <si>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</si>
  <si>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</si>
  <si>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</si>
  <si>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</si>
  <si>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</si>
  <si>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</si>
  <si>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</si>
  <si>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</si>
  <si>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</si>
  <si>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</si>
  <si>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</si>
  <si>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</si>
  <si>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</si>
  <si>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</si>
  <si>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</si>
  <si>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</si>
  <si>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</si>
  <si>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</si>
  <si>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</si>
  <si>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</si>
  <si>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</si>
  <si>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</si>
  <si>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</si>
  <si>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</si>
  <si>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</si>
  <si>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</si>
  <si>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</si>
  <si>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</si>
  <si>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</si>
  <si>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</si>
  <si>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</si>
  <si>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</si>
  <si>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</si>
  <si>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</si>
  <si>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</si>
  <si>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</si>
  <si>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</si>
  <si>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</si>
  <si>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</si>
  <si>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</si>
  <si>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</si>
  <si>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</si>
  <si>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</si>
  <si>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</si>
  <si>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</si>
  <si>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</si>
  <si>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</si>
  <si>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</si>
  <si>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</si>
  <si>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</si>
  <si>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</si>
  <si>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</si>
  <si>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</si>
  <si>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</si>
  <si>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</si>
  <si>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</si>
  <si>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</si>
  <si>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</si>
  <si>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</si>
  <si>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</si>
  <si>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</si>
  <si>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</si>
  <si>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</si>
  <si>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</si>
  <si>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</si>
  <si>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</si>
  <si>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</si>
  <si>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</si>
  <si>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</si>
  <si>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</si>
  <si>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</si>
  <si>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</si>
  <si>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</si>
  <si>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</si>
  <si>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</si>
  <si>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</si>
  <si>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</si>
  <si>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</si>
  <si>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</si>
  <si>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</si>
  <si>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</si>
  <si>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</si>
  <si>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</si>
  <si>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</si>
  <si>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</si>
  <si>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</si>
  <si>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</si>
  <si>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</si>
  <si>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</si>
  <si>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</si>
  <si>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</si>
  <si>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</si>
  <si>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</si>
  <si>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</si>
  <si>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</si>
  <si>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</si>
  <si>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</si>
  <si>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</si>
  <si>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</si>
  <si>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</si>
  <si>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</si>
  <si>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</si>
  <si>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</si>
  <si>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</si>
  <si>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</si>
  <si>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</si>
  <si>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</si>
  <si>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</si>
  <si>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</si>
  <si>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</si>
  <si>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</si>
  <si>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</si>
  <si>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</si>
  <si>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</si>
  <si>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</si>
  <si>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</si>
  <si>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</si>
  <si>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</si>
  <si>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</si>
  <si>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</si>
  <si>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</si>
  <si>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</si>
  <si>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</si>
  <si>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</si>
  <si>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</si>
  <si>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</si>
  <si>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</si>
  <si>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</si>
  <si>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</si>
  <si>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</si>
  <si>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</si>
  <si>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</si>
  <si>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</si>
  <si>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</si>
  <si>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</si>
  <si>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</si>
  <si>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</si>
  <si>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</si>
  <si>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</si>
  <si>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</si>
  <si>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</si>
  <si>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</si>
  <si>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</si>
  <si>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</si>
  <si>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</si>
  <si>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</si>
  <si>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</si>
  <si>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</si>
  <si>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</si>
  <si>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</si>
  <si>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</si>
  <si>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</si>
  <si>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</si>
  <si>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</si>
  <si>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</si>
  <si>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</si>
  <si>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</si>
  <si>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</si>
  <si>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</si>
  <si>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</si>
  <si>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</si>
  <si>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</si>
  <si>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</si>
  <si>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</si>
  <si>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</si>
  <si>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</si>
  <si>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</si>
  <si>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</si>
  <si>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</si>
  <si>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</si>
  <si>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</si>
  <si>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</si>
  <si>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</si>
  <si>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</si>
  <si>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</si>
  <si>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</si>
  <si>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</si>
  <si>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</si>
  <si>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</si>
  <si>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</si>
  <si>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</si>
  <si>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</si>
  <si>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</si>
  <si>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</si>
  <si>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</si>
  <si>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</si>
  <si>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</si>
  <si>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</si>
  <si>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</si>
  <si>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</si>
  <si>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</si>
  <si>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</si>
  <si>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</si>
  <si>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</si>
  <si>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</si>
  <si>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</si>
  <si>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</si>
  <si>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</si>
  <si>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</si>
  <si>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</si>
  <si>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</si>
  <si>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</si>
  <si>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</si>
  <si>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</si>
  <si>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</si>
  <si>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</si>
  <si>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</si>
  <si>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</si>
  <si>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</si>
  <si>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</si>
  <si>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</si>
  <si>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</si>
  <si>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</si>
  <si>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</si>
  <si>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</si>
  <si>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</si>
  <si>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</si>
  <si>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</si>
  <si>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</si>
  <si>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</si>
  <si>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</si>
  <si>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</si>
  <si>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</si>
  <si>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</si>
  <si>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</si>
  <si>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</si>
  <si>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</si>
  <si>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</si>
  <si>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</si>
  <si>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</si>
  <si>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</si>
  <si>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</si>
  <si>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</si>
  <si>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</si>
  <si>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</si>
  <si>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</si>
  <si>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</si>
  <si>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</si>
  <si>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</si>
  <si>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</si>
  <si>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</si>
  <si>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</si>
  <si>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</si>
  <si>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</si>
  <si>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</si>
  <si>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</si>
  <si>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</si>
  <si>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</si>
  <si>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</si>
  <si>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</si>
  <si>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</si>
  <si>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</si>
  <si>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</si>
  <si>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</si>
  <si>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</si>
  <si>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</si>
  <si>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</si>
  <si>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</si>
  <si>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</si>
  <si>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</si>
  <si>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</si>
  <si>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</si>
  <si>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</si>
  <si>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</si>
  <si>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</si>
  <si>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</si>
  <si>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</si>
  <si>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</si>
  <si>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</si>
  <si>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</si>
  <si>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</si>
  <si>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</si>
  <si>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</si>
  <si>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</si>
  <si>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</si>
  <si>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</si>
  <si>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</si>
  <si>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</si>
  <si>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</si>
  <si>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</si>
  <si>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</si>
  <si>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</si>
  <si>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</si>
  <si>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</si>
  <si>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</si>
  <si>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</si>
  <si>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</si>
  <si>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</si>
  <si>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</si>
  <si>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</si>
  <si>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</si>
  <si>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</si>
  <si>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</si>
  <si>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</si>
  <si>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</si>
  <si>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</si>
  <si>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</si>
  <si>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</si>
  <si>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</si>
  <si>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</si>
  <si>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</si>
  <si>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</si>
  <si>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</si>
  <si>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</si>
  <si>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</si>
  <si>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</si>
  <si>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</si>
  <si>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</si>
  <si>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</si>
  <si>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</si>
  <si>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</si>
  <si>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</si>
  <si>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</si>
  <si>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</si>
  <si>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</si>
  <si>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</si>
  <si>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</si>
  <si>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</si>
  <si>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</si>
  <si>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</si>
  <si>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</si>
  <si>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</si>
  <si>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</si>
  <si>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</si>
  <si>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</si>
  <si>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</si>
  <si>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</si>
  <si>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</si>
  <si>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</si>
  <si>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</si>
  <si>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</si>
  <si>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</si>
  <si>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</si>
  <si>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</si>
  <si>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</si>
  <si>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</si>
  <si>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</si>
  <si>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</si>
  <si>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</si>
  <si>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</si>
  <si>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</si>
  <si>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</si>
  <si>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</si>
  <si>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</si>
  <si>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</si>
  <si>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</si>
  <si>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</si>
  <si>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</si>
  <si>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</si>
  <si>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</si>
  <si>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</si>
  <si>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</si>
  <si>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</si>
  <si>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</si>
  <si>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</si>
  <si>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</si>
  <si>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</si>
  <si>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</si>
  <si>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</si>
  <si>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</si>
  <si>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</si>
  <si>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</si>
  <si>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</si>
  <si>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</si>
  <si>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</si>
  <si>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</si>
  <si>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</si>
  <si>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</si>
  <si>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</si>
  <si>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</si>
  <si>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</si>
  <si>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</si>
  <si>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</si>
  <si>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</si>
  <si>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</si>
  <si>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</si>
  <si>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</si>
  <si>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</si>
  <si>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</si>
  <si>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</si>
  <si>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</si>
  <si>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</si>
  <si>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</si>
  <si>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</si>
  <si>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</si>
  <si>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</si>
  <si>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</si>
  <si>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</si>
  <si>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</si>
  <si>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</si>
  <si>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</si>
  <si>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</si>
  <si>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</si>
  <si>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</si>
  <si>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</si>
  <si>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</si>
  <si>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</si>
  <si>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</si>
  <si>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</si>
  <si>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</si>
  <si>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</si>
  <si>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</si>
  <si>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</si>
  <si>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</si>
  <si>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</si>
  <si>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</si>
  <si>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</si>
  <si>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</si>
  <si>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</si>
  <si>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</si>
  <si>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</si>
  <si>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</si>
  <si>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</si>
  <si>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</si>
  <si>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</si>
  <si>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</si>
  <si>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</si>
  <si>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</si>
  <si>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</si>
  <si>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</si>
  <si>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</si>
  <si>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</si>
  <si>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</si>
  <si>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</si>
  <si>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</si>
  <si>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</si>
  <si>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</si>
  <si>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</si>
  <si>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</si>
  <si>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</si>
  <si>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</si>
  <si>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</si>
  <si>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</si>
  <si>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</si>
  <si>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</si>
  <si>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</si>
  <si>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</si>
  <si>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</si>
  <si>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</si>
  <si>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</si>
  <si>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</si>
  <si>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</si>
  <si>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</si>
  <si>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</si>
  <si>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</si>
  <si>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</si>
  <si>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</si>
  <si>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</si>
  <si>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</si>
  <si>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</si>
  <si>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</si>
  <si>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</si>
  <si>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</si>
  <si>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</si>
  <si>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</si>
  <si>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</si>
  <si>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</si>
  <si>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</si>
  <si>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</si>
  <si>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</si>
  <si>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</si>
  <si>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</si>
  <si>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</si>
  <si>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</si>
  <si>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</si>
  <si>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</si>
  <si>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</si>
  <si>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</si>
  <si>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</si>
  <si>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</si>
  <si>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</si>
  <si>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</si>
  <si>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</si>
  <si>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</si>
  <si>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</si>
  <si>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</si>
  <si>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</si>
  <si>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</si>
  <si>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</si>
  <si>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</si>
  <si>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</si>
  <si>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</si>
  <si>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</si>
  <si>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</si>
  <si>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</si>
  <si>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</si>
  <si>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</si>
  <si>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</si>
  <si>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</si>
  <si>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</si>
  <si>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</si>
  <si>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</si>
  <si>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</si>
  <si>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</si>
  <si>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</si>
  <si>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</si>
  <si>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</si>
  <si>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</si>
  <si>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</si>
  <si>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</si>
  <si>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</si>
  <si>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</si>
  <si>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</si>
  <si>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</si>
  <si>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</si>
  <si>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</si>
  <si>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</si>
  <si>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</si>
  <si>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</si>
  <si>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</si>
  <si>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</si>
  <si>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</si>
  <si>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</si>
  <si>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</si>
  <si>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</si>
  <si>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</si>
  <si>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</si>
  <si>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</si>
  <si>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</si>
  <si>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</si>
  <si>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</si>
  <si>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</si>
  <si>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</si>
  <si>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</si>
  <si>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</si>
  <si>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</si>
  <si>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</si>
  <si>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</si>
  <si>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</si>
  <si>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</si>
  <si>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</si>
  <si>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</si>
  <si>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</si>
  <si>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</si>
  <si>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</si>
  <si>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</si>
  <si>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</si>
  <si>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</si>
  <si>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</si>
  <si>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</si>
  <si>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</si>
  <si>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</si>
  <si>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</si>
  <si>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</si>
  <si>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</si>
  <si>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</si>
  <si>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</si>
  <si>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</si>
  <si>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</si>
  <si>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</si>
  <si>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</si>
  <si>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</si>
  <si>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</si>
  <si>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</si>
  <si>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</si>
  <si>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</si>
  <si>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</si>
  <si>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</si>
  <si>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</si>
  <si>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</si>
  <si>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</si>
  <si>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</si>
  <si>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</si>
  <si>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</si>
  <si>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</si>
  <si>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</si>
  <si>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</si>
  <si>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</si>
  <si>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</si>
  <si>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</si>
  <si>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</si>
  <si>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</si>
  <si>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</si>
  <si>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</si>
  <si>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</si>
  <si>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</si>
  <si>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</si>
  <si>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</si>
  <si>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</si>
  <si>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</si>
  <si>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</si>
  <si>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</si>
  <si>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</si>
  <si>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</si>
  <si>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</si>
  <si>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</si>
  <si>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</si>
  <si>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</si>
  <si>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</si>
  <si>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</si>
  <si>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</si>
  <si>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</si>
  <si>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</si>
  <si>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</si>
  <si>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</si>
  <si>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</si>
  <si>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</si>
  <si>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</si>
  <si>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</si>
  <si>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</si>
  <si>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</si>
  <si>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</si>
  <si>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</si>
  <si>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</si>
  <si>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</si>
  <si>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</si>
  <si>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</si>
  <si>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</si>
  <si>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</si>
  <si>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</si>
  <si>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</si>
  <si>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</si>
  <si>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</si>
  <si>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</si>
  <si>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</si>
  <si>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</si>
  <si>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</si>
  <si>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</si>
  <si>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</si>
  <si>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</si>
  <si>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</si>
  <si>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</si>
  <si>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</si>
  <si>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</si>
  <si>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</si>
  <si>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</si>
  <si>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</si>
  <si>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</si>
  <si>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</si>
  <si>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</si>
  <si>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</si>
  <si>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</si>
  <si>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</si>
  <si>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</si>
  <si>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</si>
  <si>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</si>
  <si>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</si>
  <si>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</si>
  <si>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</si>
  <si>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</si>
  <si>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</si>
  <si>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</si>
  <si>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</si>
  <si>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</si>
  <si>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</si>
  <si>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</si>
  <si>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</si>
  <si>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</si>
  <si>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</si>
  <si>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</si>
  <si>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</si>
  <si>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</si>
  <si>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</si>
  <si>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</si>
  <si>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</si>
  <si>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</si>
  <si>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</si>
  <si>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</si>
  <si>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</si>
  <si>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</si>
  <si>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</si>
  <si>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</si>
  <si>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</si>
  <si>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</si>
  <si>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</si>
  <si>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</si>
  <si>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</si>
  <si>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</si>
  <si>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</si>
  <si>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</si>
  <si>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</si>
  <si>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</si>
  <si>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</si>
  <si>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</si>
  <si>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</si>
  <si>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</si>
  <si>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</si>
  <si>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</si>
  <si>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</si>
  <si>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</si>
  <si>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</si>
  <si>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</si>
  <si>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</si>
  <si>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</si>
  <si>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</si>
  <si>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</si>
  <si>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</si>
  <si>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</si>
  <si>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</si>
  <si>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</si>
  <si>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</si>
  <si>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</si>
  <si>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</si>
  <si>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</si>
  <si>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</si>
  <si>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</si>
  <si>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</si>
  <si>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</si>
  <si>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</si>
  <si>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</si>
  <si>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</si>
  <si>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</si>
  <si>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</si>
  <si>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</si>
  <si>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</si>
  <si>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</si>
  <si>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</si>
  <si>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</si>
  <si>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</si>
  <si>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</si>
  <si>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</si>
  <si>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</si>
  <si>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</si>
  <si>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</si>
  <si>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</si>
  <si>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</si>
  <si>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</si>
  <si>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</si>
  <si>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</si>
  <si>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</si>
  <si>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</si>
  <si>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</si>
  <si>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</si>
  <si>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</si>
  <si>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</si>
  <si>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</si>
  <si>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</si>
  <si>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</si>
  <si>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</si>
  <si>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</si>
  <si>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</si>
  <si>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</si>
  <si>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</si>
  <si>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</si>
  <si>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</si>
  <si>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</si>
  <si>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</si>
  <si>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</si>
  <si>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</si>
  <si>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</si>
  <si>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</si>
  <si>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</si>
  <si>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</si>
  <si>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</si>
  <si>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</si>
  <si>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</si>
  <si>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</si>
  <si>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</si>
  <si>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</si>
  <si>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</si>
  <si>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</si>
  <si>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</si>
  <si>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</si>
  <si>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</si>
  <si>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</si>
  <si>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</si>
  <si>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</si>
  <si>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</si>
  <si>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</si>
  <si>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</si>
  <si>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</si>
  <si>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</si>
  <si>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</si>
  <si>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</si>
  <si>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</si>
  <si>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</si>
  <si>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</si>
  <si>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</si>
  <si>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</si>
  <si>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</si>
  <si>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</si>
  <si>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</si>
  <si>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</si>
  <si>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</si>
  <si>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</si>
  <si>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</si>
  <si>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</si>
  <si>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</si>
  <si>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</si>
  <si>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</si>
  <si>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</si>
  <si>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</si>
  <si>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</si>
  <si>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</si>
  <si>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</si>
  <si>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</si>
  <si>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</si>
  <si>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</si>
  <si>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</si>
  <si>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</si>
  <si>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</si>
  <si>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</si>
  <si>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</si>
  <si>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</si>
  <si>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</si>
  <si>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</si>
  <si>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</si>
  <si>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</si>
  <si>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</si>
  <si>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</si>
  <si>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</si>
  <si>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</si>
  <si>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</si>
  <si>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</si>
  <si>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</si>
  <si>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</si>
  <si>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</si>
  <si>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</si>
  <si>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</si>
  <si>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</si>
  <si>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</si>
  <si>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</si>
  <si>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</si>
  <si>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</si>
  <si>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</si>
  <si>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</si>
  <si>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</si>
  <si>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</si>
  <si>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</si>
  <si>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</si>
  <si>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</si>
  <si>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</si>
  <si>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</si>
  <si>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</si>
  <si>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</si>
  <si>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</si>
  <si>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</si>
  <si>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</si>
  <si>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</si>
  <si>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</si>
  <si>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</si>
  <si>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</si>
  <si>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</si>
  <si>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</si>
  <si>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</si>
  <si>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</si>
  <si>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</si>
  <si>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</si>
  <si>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</si>
  <si>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</si>
  <si>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</si>
  <si>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</si>
  <si>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</si>
  <si>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</si>
  <si>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</si>
  <si>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</si>
  <si>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</si>
  <si>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</si>
  <si>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</si>
  <si>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</si>
  <si>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</si>
  <si>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</si>
  <si>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</si>
  <si>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</si>
  <si>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</si>
  <si>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</si>
  <si>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</si>
  <si>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</si>
  <si>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</si>
  <si>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</si>
  <si>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</si>
  <si>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</si>
  <si>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</si>
  <si>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</si>
  <si>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</si>
  <si>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</si>
  <si>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</si>
  <si>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</si>
  <si>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</si>
  <si>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</si>
  <si>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</si>
  <si>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</si>
  <si>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</si>
  <si>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</si>
  <si>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</si>
  <si>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</si>
  <si>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</si>
  <si>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</si>
  <si>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</si>
  <si>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</si>
  <si>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</si>
  <si>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</si>
  <si>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</si>
  <si>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</si>
  <si>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</si>
  <si>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</si>
  <si>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</si>
  <si>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</si>
  <si>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</si>
  <si>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</si>
  <si>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</si>
  <si>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</si>
  <si>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</si>
  <si>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</si>
  <si>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</si>
  <si>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</si>
  <si>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</si>
  <si>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</si>
  <si>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</si>
  <si>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</si>
  <si>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</si>
  <si>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</si>
  <si>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</si>
  <si>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</si>
  <si>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</si>
  <si>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</si>
  <si>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</si>
  <si>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</si>
  <si>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</si>
  <si>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</si>
  <si>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</si>
  <si>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</si>
  <si>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</si>
  <si>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</si>
  <si>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</si>
  <si>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</si>
  <si>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</si>
  <si>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</si>
  <si>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</si>
  <si>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</si>
  <si>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</si>
  <si>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</si>
  <si>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</si>
  <si>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</si>
  <si>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</si>
  <si>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</si>
  <si>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</si>
  <si>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</si>
  <si>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</si>
  <si>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</si>
  <si>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</si>
  <si>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</si>
  <si>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</si>
  <si>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</si>
  <si>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</si>
  <si>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</si>
  <si>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</si>
  <si>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</si>
  <si>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</si>
  <si>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</si>
  <si>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</si>
  <si>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</si>
  <si>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</si>
  <si>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</si>
  <si>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</si>
  <si>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</si>
  <si>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</si>
  <si>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</si>
  <si>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</si>
  <si>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</si>
  <si>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</si>
  <si>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</si>
  <si>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</si>
  <si>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</si>
  <si>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</si>
  <si>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</si>
  <si>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</si>
  <si>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</si>
  <si>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</si>
  <si>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</si>
  <si>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</si>
  <si>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</si>
  <si>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</si>
  <si>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</si>
  <si>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</si>
  <si>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</si>
  <si>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</si>
  <si>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</si>
  <si>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</si>
  <si>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</si>
  <si>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</si>
  <si>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</si>
  <si>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</si>
  <si>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</si>
  <si>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</si>
  <si>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</si>
  <si>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</si>
  <si>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</si>
  <si>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</si>
  <si>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</si>
  <si>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</si>
  <si>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</si>
  <si>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</si>
  <si>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</si>
  <si>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</si>
  <si>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</si>
  <si>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</si>
  <si>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</si>
  <si>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</si>
  <si>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</si>
  <si>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</si>
  <si>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</si>
  <si>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</si>
  <si>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</si>
  <si>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</si>
  <si>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</si>
  <si>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</si>
  <si>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</si>
  <si>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</si>
  <si>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</si>
  <si>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</si>
  <si>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</si>
  <si>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</si>
  <si>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</si>
  <si>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</si>
  <si>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</si>
  <si>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</si>
  <si>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</si>
  <si>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</si>
  <si>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</si>
  <si>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</si>
  <si>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</si>
  <si>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</si>
  <si>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</si>
  <si>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</si>
  <si>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</si>
  <si>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</si>
  <si>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</si>
  <si>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</si>
  <si>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</si>
  <si>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</si>
  <si>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</si>
  <si>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</si>
  <si>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</si>
  <si>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</si>
  <si>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</si>
  <si>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</si>
  <si>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</si>
  <si>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</si>
  <si>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</si>
  <si>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</si>
  <si>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</si>
  <si>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</si>
  <si>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</si>
  <si>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</si>
  <si>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</si>
  <si>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</si>
  <si>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</si>
  <si>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</si>
  <si>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</si>
  <si>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</si>
  <si>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</si>
  <si>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</si>
  <si>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</si>
  <si>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</si>
  <si>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</si>
  <si>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</si>
  <si>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</si>
  <si>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</si>
  <si>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</si>
  <si>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</si>
  <si>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</si>
  <si>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</si>
  <si>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</si>
  <si>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</si>
  <si>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</si>
  <si>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</si>
  <si>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</si>
  <si>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</si>
  <si>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</si>
  <si>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</si>
  <si>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</si>
  <si>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</si>
  <si>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</si>
  <si>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</si>
  <si>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</si>
  <si>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</si>
  <si>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</si>
  <si>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</si>
  <si>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</si>
  <si>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</si>
  <si>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</si>
  <si>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</si>
  <si>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</si>
  <si>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</si>
  <si>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</si>
  <si>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</si>
  <si>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</si>
  <si>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</si>
  <si>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</si>
  <si>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</si>
  <si>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</si>
  <si>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</si>
  <si>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</si>
  <si>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</si>
  <si>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</si>
  <si>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</si>
  <si>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</si>
  <si>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</si>
  <si>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</si>
  <si>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</si>
  <si>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</si>
  <si>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</si>
  <si>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</si>
  <si>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</si>
  <si>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</si>
  <si>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</si>
  <si>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</si>
  <si>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</si>
  <si>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</si>
  <si>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</si>
  <si>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</si>
  <si>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</si>
  <si>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</si>
  <si>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</si>
  <si>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</si>
  <si>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</si>
  <si>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</si>
  <si>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</si>
  <si>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</si>
  <si>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</si>
  <si>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</si>
  <si>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</si>
  <si>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</si>
  <si>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</si>
  <si>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</si>
  <si>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</si>
  <si>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</si>
  <si>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</si>
  <si>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</si>
  <si>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</si>
  <si>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</si>
  <si>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</si>
  <si>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</si>
  <si>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</si>
  <si>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</si>
  <si>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</si>
  <si>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</si>
  <si>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</si>
  <si>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</si>
  <si>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</si>
  <si>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</si>
  <si>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</si>
  <si>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</si>
  <si>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</si>
  <si>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</si>
  <si>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</si>
  <si>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</si>
  <si>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</si>
  <si>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</si>
  <si>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</si>
  <si>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</si>
  <si>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</si>
  <si>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</si>
  <si>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</si>
  <si>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</si>
  <si>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</si>
  <si>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</si>
  <si>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</si>
  <si>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</si>
  <si>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</si>
  <si>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</si>
  <si>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</si>
  <si>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</si>
  <si>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</si>
  <si>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</si>
  <si>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</si>
  <si>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</si>
  <si>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</si>
  <si>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</si>
  <si>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</si>
  <si>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</si>
  <si>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</si>
  <si>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</si>
  <si>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</si>
  <si>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</si>
  <si>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</si>
  <si>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</si>
  <si>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</si>
  <si>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</si>
  <si>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</si>
  <si>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</si>
  <si>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</si>
  <si>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</si>
  <si>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</si>
  <si>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</si>
  <si>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</si>
  <si>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</si>
  <si>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</si>
  <si>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</si>
  <si>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</si>
  <si>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</si>
  <si>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</si>
  <si>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</si>
  <si>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</si>
  <si>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</si>
  <si>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</si>
  <si>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</si>
  <si>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</si>
  <si>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</si>
  <si>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</si>
  <si>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</si>
  <si>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</si>
  <si>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</si>
  <si>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</si>
  <si>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</si>
  <si>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</si>
  <si>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</si>
  <si>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</si>
  <si>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</si>
  <si>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</si>
  <si>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</si>
  <si>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</si>
  <si>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</si>
  <si>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</si>
  <si>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</si>
  <si>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</si>
  <si>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</si>
  <si>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</si>
  <si>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</si>
  <si>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</si>
  <si>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</si>
  <si>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</si>
  <si>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</si>
  <si>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</si>
  <si>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</si>
  <si>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</si>
  <si>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</si>
  <si>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</si>
  <si>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</si>
  <si>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</si>
  <si>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</si>
  <si>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</si>
  <si>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</si>
  <si>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</si>
  <si>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</si>
  <si>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</si>
  <si>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</si>
  <si>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</si>
  <si>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</si>
  <si>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</si>
  <si>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</si>
  <si>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</si>
  <si>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</si>
  <si>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</si>
  <si>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</si>
  <si>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</si>
  <si>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</si>
  <si>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</si>
  <si>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</si>
  <si>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</si>
  <si>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</si>
  <si>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</si>
  <si>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</si>
  <si>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</si>
  <si>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</si>
  <si>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</si>
  <si>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</si>
  <si>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</si>
  <si>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</si>
  <si>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</si>
  <si>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</si>
  <si>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</si>
  <si>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</si>
  <si>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</si>
  <si>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</si>
  <si>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</si>
  <si>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</si>
  <si>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</si>
  <si>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</si>
  <si>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</si>
  <si>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</si>
  <si>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</si>
  <si>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</si>
  <si>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</si>
  <si>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</si>
  <si>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</si>
  <si>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</si>
  <si>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</si>
  <si>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</si>
  <si>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</si>
  <si>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</si>
  <si>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</si>
  <si>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</si>
  <si>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</si>
  <si>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</si>
  <si>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</si>
  <si>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</si>
  <si>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</si>
  <si>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</si>
  <si>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</si>
  <si>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</si>
  <si>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</si>
  <si>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</si>
  <si>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</si>
  <si>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</si>
  <si>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</si>
  <si>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</si>
  <si>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</si>
  <si>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</si>
  <si>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</si>
  <si>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</si>
  <si>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</si>
  <si>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</si>
  <si>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</si>
  <si>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</si>
  <si>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</si>
  <si>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</si>
  <si>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</si>
  <si>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</si>
  <si>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</si>
  <si>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</si>
  <si>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</si>
  <si>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</si>
  <si>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</si>
  <si>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</si>
  <si>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</si>
  <si>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</si>
  <si>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</si>
  <si>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</si>
  <si>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</si>
  <si>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</si>
  <si>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</si>
  <si>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</si>
  <si>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</si>
  <si>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</si>
  <si>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</si>
  <si>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</si>
  <si>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</si>
  <si>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</si>
  <si>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</si>
  <si>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</si>
  <si>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</si>
  <si>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</si>
  <si>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</si>
  <si>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</si>
  <si>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</si>
  <si>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</si>
  <si>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</si>
  <si>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</si>
  <si>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</si>
  <si>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</si>
  <si>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</si>
  <si>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</si>
  <si>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</si>
  <si>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</si>
  <si>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</si>
  <si>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</si>
  <si>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</si>
  <si>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</si>
  <si>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</si>
  <si>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</si>
  <si>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</si>
  <si>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</si>
  <si>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</si>
  <si>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</si>
  <si>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</si>
  <si>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</si>
  <si>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</si>
  <si>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</si>
  <si>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</si>
  <si>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</si>
  <si>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</si>
  <si>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</si>
  <si>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</si>
  <si>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</si>
  <si>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</si>
  <si>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</si>
  <si>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</si>
  <si>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</si>
  <si>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</si>
  <si>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</si>
  <si>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</si>
  <si>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</si>
  <si>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</si>
  <si>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</si>
  <si>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</si>
  <si>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</si>
  <si>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</si>
  <si>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</si>
  <si>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</si>
  <si>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</si>
  <si>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</si>
  <si>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</si>
  <si>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</si>
  <si>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</si>
  <si>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</si>
  <si>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</si>
  <si>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</si>
  <si>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</si>
  <si>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</si>
  <si>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</si>
  <si>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</si>
  <si>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</si>
  <si>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</si>
  <si>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</si>
  <si>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</si>
  <si>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</si>
  <si>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</si>
  <si>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</si>
  <si>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</si>
  <si>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</si>
  <si>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</si>
  <si>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</si>
  <si>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</si>
  <si>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</si>
  <si>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</si>
  <si>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</si>
  <si>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</si>
  <si>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</si>
  <si>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</si>
  <si>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</si>
  <si>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</si>
  <si>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</si>
  <si>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</si>
  <si>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</si>
  <si>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</si>
  <si>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</si>
  <si>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</si>
  <si>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</si>
  <si>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</si>
  <si>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</si>
  <si>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</si>
  <si>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</si>
  <si>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</si>
  <si>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</si>
  <si>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</si>
  <si>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</si>
  <si>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</si>
  <si>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</si>
  <si>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</si>
  <si>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</si>
  <si>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</si>
  <si>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</si>
  <si>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</si>
  <si>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</si>
  <si>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</si>
  <si>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</si>
  <si>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</si>
  <si>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</si>
  <si>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</si>
  <si>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</si>
  <si>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</si>
  <si>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</si>
  <si>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</si>
  <si>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</si>
  <si>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</si>
  <si>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</si>
  <si>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</si>
  <si>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</si>
  <si>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</si>
  <si>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</si>
  <si>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</si>
  <si>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</si>
  <si>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</si>
  <si>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</si>
  <si>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</si>
  <si>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</si>
  <si>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</si>
  <si>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</si>
  <si>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</si>
  <si>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</si>
  <si>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</si>
  <si>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</si>
  <si>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</si>
  <si>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</si>
  <si>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</si>
  <si>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</si>
  <si>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</si>
  <si>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</si>
  <si>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</si>
  <si>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</si>
  <si>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</si>
  <si>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</si>
  <si>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</si>
  <si>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</si>
  <si>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</si>
  <si>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</si>
  <si>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</si>
  <si>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</si>
  <si>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</si>
  <si>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</si>
  <si>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</si>
  <si>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</si>
  <si>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</si>
  <si>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</si>
  <si>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</si>
  <si>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</si>
  <si>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</si>
  <si>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</si>
  <si>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</si>
  <si>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</si>
  <si>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</si>
  <si>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</si>
  <si>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</si>
  <si>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</si>
  <si>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</si>
  <si>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</si>
  <si>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</si>
  <si>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</si>
  <si>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</si>
  <si>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</si>
  <si>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</si>
  <si>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</si>
  <si>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</si>
  <si>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</si>
  <si>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</si>
  <si>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</si>
  <si>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</si>
  <si>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</si>
  <si>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</si>
  <si>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</si>
  <si>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</si>
  <si>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</si>
  <si>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</si>
  <si>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</si>
  <si>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</si>
  <si>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</si>
  <si>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</si>
  <si>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</si>
  <si>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</si>
  <si>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</si>
  <si>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</si>
  <si>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</si>
  <si>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</si>
  <si>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</si>
  <si>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</si>
  <si>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</si>
  <si>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</si>
  <si>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</si>
  <si>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</si>
  <si>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</si>
  <si>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</si>
  <si>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</si>
  <si>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</si>
  <si>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</si>
  <si>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</si>
  <si>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</si>
  <si>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</si>
  <si>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</si>
  <si>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</si>
  <si>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</si>
  <si>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</si>
  <si>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</si>
  <si>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</si>
  <si>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</si>
  <si>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</si>
  <si>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</si>
  <si>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</si>
  <si>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</si>
  <si>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</si>
  <si>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</si>
  <si>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</si>
  <si>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</si>
  <si>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</si>
  <si>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</si>
  <si>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</si>
  <si>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</si>
  <si>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</si>
  <si>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</si>
  <si>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</si>
  <si>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</si>
  <si>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</si>
  <si>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</si>
  <si>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</si>
  <si>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</si>
  <si>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</si>
  <si>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</si>
  <si>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</si>
  <si>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</si>
  <si>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</si>
  <si>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</si>
  <si>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</si>
  <si>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</si>
  <si>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</si>
  <si>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</si>
  <si>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</si>
  <si>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</si>
  <si>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</si>
  <si>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</si>
  <si>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</si>
  <si>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</si>
  <si>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</si>
  <si>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</si>
  <si>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</si>
  <si>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</si>
  <si>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</si>
  <si>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</si>
  <si>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</si>
  <si>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</si>
  <si>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</si>
  <si>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</si>
  <si>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</si>
  <si>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</si>
  <si>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</si>
  <si>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</si>
  <si>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</si>
  <si>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</si>
  <si>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</si>
  <si>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</si>
  <si>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</si>
  <si>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</si>
  <si>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</si>
  <si>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</si>
  <si>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</si>
  <si>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</si>
  <si>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</si>
  <si>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</si>
  <si>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</si>
  <si>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</si>
  <si>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</si>
  <si>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</si>
  <si>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</si>
  <si>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</si>
  <si>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</si>
  <si>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</si>
  <si>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</si>
  <si>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</si>
  <si>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</si>
  <si>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</si>
  <si>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</si>
  <si>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</si>
  <si>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</si>
  <si>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</si>
  <si>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</si>
  <si>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</si>
  <si>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</si>
  <si>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</si>
  <si>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</si>
  <si>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</si>
  <si>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</si>
  <si>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</si>
  <si>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</si>
  <si>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</si>
  <si>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</si>
  <si>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</si>
  <si>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</si>
  <si>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</si>
  <si>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</si>
  <si>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</si>
  <si>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</si>
  <si>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</si>
  <si>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</si>
  <si>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</si>
  <si>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</si>
  <si>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</si>
  <si>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</si>
  <si>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</si>
  <si>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</si>
  <si>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</si>
  <si>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</si>
  <si>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</si>
  <si>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</si>
  <si>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</si>
  <si>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</si>
  <si>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</si>
  <si>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</si>
  <si>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</si>
  <si>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</si>
  <si>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</si>
  <si>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</si>
  <si>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</si>
  <si>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</si>
  <si>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</si>
  <si>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</si>
  <si>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</si>
  <si>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</si>
  <si>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</si>
  <si>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</si>
  <si>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</si>
  <si>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</si>
  <si>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</si>
  <si>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</si>
  <si>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</si>
  <si>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</si>
  <si>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</si>
  <si>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</si>
  <si>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</si>
  <si>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</si>
  <si>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</si>
  <si>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</si>
  <si>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</si>
  <si>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</si>
  <si>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</si>
  <si>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</si>
  <si>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</si>
  <si>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</si>
  <si>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</si>
  <si>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</si>
  <si>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</si>
  <si>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</si>
  <si>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</si>
  <si>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</si>
  <si>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</si>
  <si>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</si>
  <si>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</si>
  <si>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</si>
  <si>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</si>
  <si>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</si>
  <si>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</si>
  <si>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</si>
  <si>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</si>
  <si>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</si>
  <si>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</si>
  <si>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</si>
  <si>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</si>
  <si>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</si>
  <si>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</si>
  <si>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</si>
  <si>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</si>
  <si>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</si>
  <si>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</si>
  <si>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</si>
  <si>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</si>
  <si>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</si>
  <si>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</si>
  <si>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</si>
  <si>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</si>
  <si>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</si>
  <si>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</si>
  <si>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</si>
  <si>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</si>
  <si>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</si>
  <si>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</si>
  <si>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</si>
  <si>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</si>
  <si>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</si>
  <si>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</si>
  <si>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</si>
  <si>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</si>
  <si>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</si>
  <si>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</si>
  <si>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</si>
  <si>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</si>
  <si>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</si>
  <si>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</si>
  <si>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</si>
  <si>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</si>
  <si>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</si>
  <si>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</si>
  <si>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</si>
  <si>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</si>
  <si>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</si>
  <si>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</si>
  <si>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</si>
  <si>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</si>
  <si>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</si>
  <si>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</si>
  <si>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</si>
  <si>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</si>
  <si>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</si>
  <si>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</si>
  <si>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</si>
  <si>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</si>
  <si>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</si>
  <si>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</si>
  <si>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</si>
  <si>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</si>
  <si>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</si>
  <si>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</si>
  <si>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</si>
  <si>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</si>
  <si>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</si>
  <si>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</si>
  <si>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</si>
  <si>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</si>
  <si>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</si>
  <si>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</si>
  <si>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</si>
  <si>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</si>
  <si>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</si>
  <si>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</si>
  <si>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</si>
  <si>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</si>
  <si>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</si>
  <si>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</si>
  <si>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</si>
  <si>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</si>
  <si>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</si>
  <si>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</si>
  <si>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</si>
  <si>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</si>
  <si>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</si>
  <si>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</si>
  <si>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</si>
  <si>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</si>
  <si>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</si>
  <si>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</si>
  <si>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</si>
  <si>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</si>
  <si>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</si>
  <si>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</si>
  <si>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</si>
  <si>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</si>
  <si>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</si>
  <si>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</si>
  <si>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</si>
  <si>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</si>
  <si>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</si>
  <si>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</si>
  <si>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</si>
  <si>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</si>
  <si>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</si>
  <si>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</si>
  <si>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</si>
  <si>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</si>
  <si>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</si>
  <si>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</si>
  <si>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</si>
  <si>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</si>
  <si>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</si>
  <si>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</si>
  <si>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</si>
  <si>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</si>
  <si>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</si>
  <si>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</si>
  <si>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</si>
  <si>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</si>
  <si>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</si>
  <si>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</si>
  <si>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</si>
  <si>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</si>
  <si>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</si>
  <si>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</si>
  <si>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</si>
  <si>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</si>
  <si>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</si>
  <si>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</si>
  <si>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</si>
  <si>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</si>
  <si>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</si>
  <si>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</si>
  <si>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</si>
  <si>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</si>
  <si>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</si>
  <si>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</si>
  <si>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</si>
  <si>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</si>
  <si>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</si>
  <si>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</si>
  <si>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</si>
  <si>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</si>
  <si>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</si>
  <si>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</si>
  <si>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</si>
  <si>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</si>
  <si>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</si>
  <si>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</si>
  <si>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</si>
  <si>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</si>
  <si>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</si>
  <si>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</si>
  <si>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</si>
  <si>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</si>
  <si>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</si>
  <si>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</si>
  <si>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</si>
  <si>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</si>
  <si>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</si>
  <si>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</si>
  <si>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</si>
  <si>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</si>
  <si>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</si>
  <si>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</si>
  <si>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</si>
  <si>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</si>
  <si>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</si>
  <si>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</si>
  <si>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</si>
  <si>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</si>
  <si>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</si>
  <si>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</si>
  <si>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</si>
  <si>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</si>
  <si>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</si>
  <si>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</si>
  <si>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</si>
  <si>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</si>
  <si>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</si>
  <si>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</si>
  <si>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</si>
  <si>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</si>
  <si>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</si>
  <si>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</si>
  <si>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</si>
  <si>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</si>
  <si>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</si>
  <si>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</si>
  <si>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</si>
  <si>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</si>
  <si>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</si>
  <si>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</si>
  <si>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</si>
  <si>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</si>
  <si>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</si>
  <si>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</si>
  <si>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</si>
  <si>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</si>
  <si>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</si>
  <si>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</si>
  <si>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</si>
  <si>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</si>
  <si>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</si>
  <si>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</si>
  <si>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</si>
  <si>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</si>
  <si>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</si>
  <si>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</si>
  <si>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</si>
  <si>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</si>
  <si>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</si>
  <si>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</si>
  <si>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</si>
  <si>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</si>
  <si>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</si>
  <si>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</si>
  <si>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</si>
  <si>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</si>
  <si>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</si>
  <si>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</si>
  <si>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</si>
  <si>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</si>
  <si>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</si>
  <si>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</si>
  <si>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</si>
  <si>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</si>
  <si>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</si>
  <si>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</si>
  <si>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</si>
  <si>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</si>
  <si>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</si>
  <si>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</si>
  <si>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</si>
  <si>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</si>
  <si>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</si>
  <si>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</si>
  <si>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</si>
  <si>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</si>
  <si>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</si>
  <si>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</si>
  <si>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</si>
  <si>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</si>
  <si>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</si>
  <si>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</si>
  <si>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</si>
  <si>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</si>
  <si>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</si>
  <si>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</si>
  <si>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</si>
  <si>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</si>
  <si>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</si>
  <si>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</si>
  <si>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</si>
  <si>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</si>
  <si>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</si>
  <si>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</si>
  <si>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</si>
  <si>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</si>
  <si>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</si>
  <si>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</si>
  <si>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</si>
  <si>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</si>
  <si>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</si>
  <si>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</si>
  <si>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</si>
  <si>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</si>
  <si>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</si>
  <si>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</si>
  <si>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</si>
  <si>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</si>
  <si>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</si>
  <si>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</si>
  <si>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</si>
  <si>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</si>
  <si>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</si>
  <si>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</si>
  <si>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</si>
  <si>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</si>
  <si>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</si>
  <si>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</si>
  <si>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</si>
  <si>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</si>
  <si>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</si>
  <si>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</si>
  <si>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</si>
  <si>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</si>
  <si>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</si>
  <si>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</si>
  <si>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</si>
  <si>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</si>
  <si>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</si>
  <si>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</si>
  <si>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</si>
  <si>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</si>
  <si>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</si>
  <si>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</si>
  <si>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</si>
  <si>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</si>
  <si>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</si>
  <si>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</si>
  <si>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</si>
  <si>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</si>
  <si>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</si>
  <si>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</si>
  <si>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</si>
  <si>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</si>
  <si>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</si>
  <si>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</si>
  <si>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</si>
  <si>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</si>
  <si>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</si>
  <si>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</si>
  <si>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</si>
  <si>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</si>
  <si>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</si>
  <si>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</si>
  <si>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</si>
  <si>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</si>
  <si>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</si>
  <si>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</si>
  <si>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</si>
  <si>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</si>
  <si>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</si>
  <si>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</si>
  <si>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</si>
  <si>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</si>
  <si>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</si>
  <si>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</si>
  <si>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</si>
  <si>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</si>
  <si>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</si>
  <si>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</si>
  <si>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</si>
  <si>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</si>
  <si>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</si>
  <si>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</si>
  <si>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</si>
  <si>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</si>
  <si>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</si>
  <si>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</si>
  <si>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</si>
  <si>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</si>
  <si>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</si>
  <si>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</si>
  <si>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</si>
  <si>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</si>
  <si>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</si>
  <si>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</si>
  <si>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</si>
  <si>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</si>
  <si>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</si>
  <si>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</si>
  <si>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</si>
  <si>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</si>
  <si>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</si>
  <si>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</si>
  <si>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</si>
  <si>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</si>
  <si>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</si>
  <si>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</si>
  <si>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</si>
  <si>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</si>
  <si>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</si>
  <si>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</si>
  <si>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</si>
  <si>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</si>
  <si>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</si>
  <si>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</si>
  <si>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</si>
  <si>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</si>
  <si>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</si>
  <si>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</si>
  <si>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</si>
  <si>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</si>
  <si>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</si>
  <si>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</si>
  <si>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</si>
  <si>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</si>
  <si>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</si>
  <si>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</si>
  <si>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</si>
  <si>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</si>
  <si>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</si>
  <si>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</si>
  <si>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</si>
  <si>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</si>
  <si>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</si>
  <si>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</si>
  <si>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</si>
  <si>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</si>
  <si>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</si>
  <si>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</si>
  <si>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</si>
  <si>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</si>
  <si>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</si>
  <si>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</si>
  <si>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</si>
  <si>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</si>
  <si>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</si>
  <si>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</si>
  <si>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</si>
  <si>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</si>
  <si>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</si>
  <si>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</si>
  <si>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</si>
  <si>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</si>
  <si>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</si>
  <si>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</si>
  <si>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</si>
  <si>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</si>
  <si>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</si>
  <si>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</si>
  <si>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</si>
  <si>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</si>
  <si>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</si>
  <si>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</si>
  <si>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</si>
  <si>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</si>
  <si>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</si>
  <si>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</si>
  <si>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</si>
  <si>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</si>
  <si>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</si>
  <si>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</si>
  <si>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</si>
  <si>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</si>
  <si>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</si>
  <si>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</si>
  <si>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</si>
  <si>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</si>
  <si>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</si>
  <si>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</si>
  <si>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</si>
  <si>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</si>
  <si>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</si>
  <si>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</si>
  <si>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</si>
  <si>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</si>
  <si>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</si>
  <si>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</si>
  <si>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</si>
  <si>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</si>
  <si>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</si>
  <si>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</si>
  <si>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</si>
  <si>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</si>
  <si>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</si>
  <si>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</si>
  <si>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</si>
  <si>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</si>
  <si>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</si>
  <si>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</si>
  <si>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</si>
  <si>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</si>
  <si>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</si>
  <si>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</si>
  <si>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</si>
  <si>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</si>
  <si>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</si>
  <si>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</si>
  <si>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</si>
  <si>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</si>
  <si>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</si>
  <si>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</si>
  <si>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</si>
  <si>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</si>
  <si>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</si>
  <si>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</si>
  <si>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</si>
  <si>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</si>
  <si>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</si>
  <si>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</si>
  <si>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</si>
  <si>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</si>
  <si>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</si>
  <si>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</si>
  <si>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</si>
  <si>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</si>
  <si>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</si>
  <si>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</si>
  <si>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</si>
  <si>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</si>
  <si>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</si>
  <si>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</si>
  <si>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</si>
  <si>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</si>
  <si>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</si>
  <si>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</si>
  <si>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</si>
  <si>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</si>
  <si>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</si>
  <si>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</si>
  <si>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</si>
  <si>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</si>
  <si>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</si>
  <si>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</si>
  <si>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</si>
  <si>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</si>
  <si>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</si>
  <si>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</si>
  <si>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</si>
  <si>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</si>
  <si>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</si>
  <si>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</si>
  <si>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</si>
  <si>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</si>
  <si>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</si>
  <si>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</si>
  <si>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</si>
  <si>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</si>
  <si>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</si>
  <si>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</si>
  <si>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</si>
  <si>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</si>
  <si>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</si>
  <si>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</si>
  <si>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</si>
  <si>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</si>
  <si>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</si>
  <si>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</si>
  <si>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</si>
  <si>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</si>
  <si>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</si>
  <si>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</si>
  <si>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</si>
  <si>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</si>
  <si>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</si>
  <si>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</si>
  <si>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</si>
  <si>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</si>
  <si>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</si>
  <si>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</si>
  <si>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</si>
  <si>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</si>
  <si>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</si>
  <si>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</si>
  <si>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</si>
  <si>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</si>
  <si>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</si>
  <si>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</si>
  <si>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</si>
  <si>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</si>
  <si>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</si>
  <si>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</si>
  <si>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</si>
  <si>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</si>
  <si>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</si>
  <si>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</si>
  <si>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</si>
  <si>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</si>
  <si>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</si>
  <si>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</si>
  <si>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</si>
  <si>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</si>
  <si>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</si>
  <si>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</si>
  <si>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</si>
  <si>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</si>
  <si>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</si>
  <si>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</si>
  <si>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</si>
  <si>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</si>
  <si>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</si>
  <si>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</si>
  <si>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</si>
  <si>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</si>
  <si>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</si>
  <si>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</si>
  <si>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</si>
  <si>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</si>
  <si>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</si>
  <si>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</si>
  <si>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</si>
  <si>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</si>
  <si>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</si>
  <si>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</si>
  <si>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</si>
  <si>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</si>
  <si>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</si>
  <si>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</si>
  <si>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</si>
  <si>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</si>
  <si>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</si>
  <si>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</si>
  <si>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</si>
  <si>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</si>
  <si>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</si>
  <si>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</si>
  <si>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</si>
  <si>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</si>
  <si>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</si>
  <si>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</si>
  <si>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</si>
  <si>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</si>
  <si>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</si>
  <si>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</si>
  <si>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</si>
  <si>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</si>
  <si>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</si>
  <si>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</si>
  <si>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</si>
  <si>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</si>
  <si>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</si>
  <si>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</si>
  <si>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</si>
  <si>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</si>
  <si>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</si>
  <si>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</si>
  <si>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</si>
  <si>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</si>
  <si>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</si>
  <si>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</si>
  <si>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</si>
  <si>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</si>
  <si>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</si>
  <si>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</si>
  <si>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</si>
  <si>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</si>
  <si>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</si>
  <si>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</si>
  <si>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</si>
  <si>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</si>
  <si>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</si>
  <si>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</si>
  <si>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</si>
  <si>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</si>
  <si>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</si>
  <si>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</si>
  <si>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</si>
  <si>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</si>
  <si>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</si>
  <si>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</si>
  <si>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</si>
  <si>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</si>
  <si>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</si>
  <si>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</si>
  <si>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</si>
  <si>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</si>
  <si>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</si>
  <si>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</si>
  <si>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</si>
  <si>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</si>
  <si>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</si>
  <si>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</si>
  <si>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</si>
  <si>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</si>
  <si>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</si>
  <si>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</si>
  <si>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</si>
  <si>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</si>
  <si>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</si>
  <si>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</si>
  <si>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</si>
  <si>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</si>
  <si>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</si>
  <si>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</si>
  <si>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</si>
  <si>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</si>
  <si>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</si>
  <si>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</si>
  <si>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</si>
  <si>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</si>
  <si>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</si>
  <si>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</si>
  <si>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</si>
  <si>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</si>
  <si>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</si>
  <si>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</si>
  <si>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</si>
  <si>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</si>
  <si>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</si>
  <si>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</si>
  <si>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</si>
  <si>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</si>
  <si>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</si>
  <si>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</si>
  <si>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</si>
  <si>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</si>
  <si>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</si>
  <si>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</si>
  <si>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</si>
  <si>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</si>
  <si>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</si>
  <si>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</si>
  <si>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</si>
  <si>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</si>
  <si>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</si>
  <si>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</si>
  <si>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</si>
  <si>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</si>
  <si>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</si>
  <si>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</si>
  <si>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</si>
  <si>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</si>
  <si>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</si>
  <si>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</si>
  <si>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</si>
  <si>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</si>
  <si>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</si>
  <si>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</si>
  <si>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</si>
  <si>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</si>
  <si>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</si>
  <si>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</si>
  <si>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</si>
  <si>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</si>
  <si>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</si>
  <si>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</si>
  <si>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</si>
  <si>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</si>
  <si>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</si>
  <si>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</si>
  <si>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</si>
  <si>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</si>
  <si>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</si>
  <si>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</si>
  <si>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</si>
  <si>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</si>
  <si>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</si>
  <si>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</si>
  <si>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</si>
  <si>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</si>
  <si>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</si>
  <si>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</si>
  <si>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</si>
  <si>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</si>
  <si>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</si>
  <si>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</si>
  <si>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</si>
  <si>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</si>
  <si>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</si>
  <si>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</si>
  <si>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</si>
  <si>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</si>
  <si>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</si>
  <si>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</si>
  <si>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</si>
  <si>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</si>
  <si>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</si>
  <si>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</si>
  <si>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</si>
  <si>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</si>
  <si>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</si>
  <si>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</si>
  <si>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</si>
  <si>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</si>
  <si>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</si>
  <si>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</si>
  <si>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</si>
  <si>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</si>
  <si>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</si>
  <si>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</si>
  <si>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</si>
  <si>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</si>
  <si>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</si>
  <si>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</si>
  <si>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</si>
  <si>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</si>
  <si>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</si>
  <si>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</si>
  <si>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</si>
  <si>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</si>
  <si>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</si>
  <si>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</si>
  <si>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</si>
  <si>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</si>
  <si>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</si>
  <si>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</si>
  <si>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</si>
  <si>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</si>
  <si>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</si>
  <si>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</si>
  <si>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</si>
  <si>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</si>
  <si>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</si>
  <si>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</si>
  <si>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</si>
  <si>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</si>
  <si>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</si>
  <si>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</si>
  <si>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</si>
  <si>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</si>
  <si>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</si>
  <si>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</si>
  <si>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</si>
  <si>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</si>
  <si>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</si>
  <si>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</si>
  <si>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</si>
  <si>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</si>
  <si>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</si>
  <si>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</si>
  <si>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</si>
  <si>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</si>
  <si>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</si>
  <si>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</si>
  <si>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</si>
  <si>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</si>
  <si>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</si>
  <si>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</si>
  <si>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</si>
  <si>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</si>
  <si>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</si>
  <si>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</si>
  <si>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</si>
  <si>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</si>
  <si>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</si>
  <si>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</si>
  <si>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</si>
  <si>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</si>
  <si>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</si>
  <si>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</si>
  <si>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</si>
  <si>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</si>
  <si>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</si>
  <si>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</si>
  <si>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</si>
  <si>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</si>
  <si>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</si>
  <si>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</si>
  <si>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</si>
  <si>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</si>
  <si>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</si>
  <si>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</si>
  <si>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</si>
  <si>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</si>
  <si>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</si>
  <si>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</si>
  <si>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</si>
  <si>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</si>
  <si>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</si>
  <si>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</si>
  <si>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</si>
  <si>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</si>
  <si>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</si>
  <si>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</si>
  <si>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</si>
  <si>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</si>
  <si>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</si>
  <si>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</si>
  <si>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</si>
  <si>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</si>
  <si>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</si>
  <si>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</si>
  <si>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</si>
  <si>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</si>
  <si>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</si>
  <si>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</si>
  <si>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</si>
  <si>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</si>
  <si>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</si>
  <si>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</si>
  <si>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</si>
  <si>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</si>
  <si>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</si>
  <si>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</si>
  <si>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</si>
  <si>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</si>
  <si>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</si>
  <si>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</si>
  <si>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</si>
  <si>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</si>
  <si>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</si>
  <si>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</si>
  <si>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</si>
  <si>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</si>
  <si>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</si>
  <si>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</si>
  <si>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</si>
  <si>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</si>
  <si>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</si>
  <si>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</si>
  <si>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</si>
  <si>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</si>
  <si>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</si>
  <si>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</si>
  <si>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</si>
  <si>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</si>
  <si>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</si>
  <si>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</si>
  <si>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</si>
  <si>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</si>
  <si>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</si>
  <si>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</si>
  <si>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</si>
  <si>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</si>
  <si>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</si>
  <si>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</si>
  <si>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</si>
  <si>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</si>
  <si>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</si>
  <si>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</si>
  <si>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</si>
  <si>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</si>
  <si>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</si>
  <si>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</si>
  <si>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</si>
  <si>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</si>
  <si>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</si>
  <si>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</si>
  <si>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</si>
  <si>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</si>
  <si>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</si>
  <si>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</si>
  <si>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</si>
  <si>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</si>
  <si>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</si>
  <si>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</si>
  <si>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</si>
  <si>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</si>
  <si>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</si>
  <si>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</si>
  <si>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</si>
  <si>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</si>
  <si>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</si>
  <si>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</si>
  <si>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</si>
  <si>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</si>
  <si>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</si>
  <si>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</si>
  <si>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</si>
  <si>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</si>
  <si>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</si>
  <si>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</si>
  <si>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</si>
  <si>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</si>
  <si>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</si>
  <si>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</si>
  <si>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</si>
  <si>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</si>
  <si>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</si>
  <si>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</si>
  <si>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</si>
  <si>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</si>
  <si>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</si>
  <si>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</si>
  <si>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</si>
  <si>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</si>
  <si>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</si>
  <si>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</si>
  <si>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</si>
  <si>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</si>
  <si>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</si>
  <si>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</si>
  <si>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</si>
  <si>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</si>
  <si>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</si>
  <si>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</si>
  <si>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</si>
  <si>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</si>
  <si>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</si>
  <si>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</si>
  <si>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</si>
  <si>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</si>
  <si>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</si>
  <si>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</si>
  <si>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</si>
  <si>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</si>
  <si>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</si>
  <si>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</si>
  <si>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</si>
  <si>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</si>
  <si>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</si>
  <si>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</si>
  <si>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</si>
  <si>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</si>
  <si>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</si>
  <si>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</si>
  <si>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</si>
  <si>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</si>
  <si>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</si>
  <si>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</si>
  <si>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</si>
  <si>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</si>
  <si>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</si>
  <si>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</si>
  <si>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</si>
  <si>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</si>
  <si>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</si>
  <si>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</si>
  <si>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</si>
  <si>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</si>
  <si>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</si>
  <si>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</si>
  <si>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</si>
  <si>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</si>
  <si>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</si>
  <si>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</si>
  <si>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</si>
  <si>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</si>
  <si>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</si>
  <si>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</si>
  <si>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</si>
  <si>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</si>
  <si>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</si>
  <si>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</si>
  <si>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</si>
  <si>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</si>
  <si>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</si>
  <si>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</si>
  <si>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</si>
  <si>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</si>
  <si>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</si>
  <si>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</si>
  <si>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</si>
  <si>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</si>
  <si>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</si>
  <si>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</si>
  <si>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</si>
  <si>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</si>
  <si>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</si>
  <si>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</si>
  <si>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</si>
  <si>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</si>
  <si>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</si>
  <si>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</si>
  <si>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</si>
  <si>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</si>
  <si>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</si>
  <si>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</si>
  <si>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</si>
  <si>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</si>
  <si>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</si>
  <si>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</si>
  <si>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</si>
  <si>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</si>
  <si>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</si>
  <si>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</si>
  <si>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</si>
  <si>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</si>
  <si>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</si>
  <si>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</si>
  <si>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</si>
  <si>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</si>
  <si>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</si>
  <si>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</si>
  <si>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</si>
  <si>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</si>
  <si>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</si>
  <si>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</si>
  <si>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</si>
  <si>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</si>
  <si>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</si>
  <si>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</si>
  <si>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</si>
  <si>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</si>
  <si>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</si>
  <si>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</si>
  <si>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</si>
  <si>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</si>
  <si>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</si>
  <si>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</si>
  <si>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</si>
  <si>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</si>
  <si>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</si>
  <si>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</si>
  <si>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</si>
  <si>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</si>
  <si>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</si>
  <si>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</si>
  <si>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</si>
  <si>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</si>
  <si>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</si>
  <si>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</si>
  <si>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</si>
  <si>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</si>
  <si>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</si>
  <si>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</si>
  <si>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</si>
  <si>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</si>
  <si>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</si>
  <si>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</si>
  <si>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</si>
  <si>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</si>
  <si>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</si>
  <si>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</si>
  <si>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</si>
  <si>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</si>
  <si>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</si>
  <si>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</si>
  <si>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</si>
  <si>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</si>
  <si>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</si>
  <si>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</si>
  <si>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</si>
  <si>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</si>
  <si>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</si>
  <si>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</si>
  <si>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</si>
  <si>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</si>
  <si>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</si>
  <si>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</si>
  <si>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</si>
  <si>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</si>
  <si>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</si>
  <si>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</si>
  <si>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</si>
  <si>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</si>
  <si>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</si>
  <si>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</si>
  <si>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</si>
  <si>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</si>
  <si>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</si>
  <si>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</si>
  <si>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</si>
  <si>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</si>
  <si>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</si>
  <si>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</si>
  <si>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</si>
  <si>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</si>
  <si>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</si>
  <si>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</si>
  <si>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</si>
  <si>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</si>
  <si>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</si>
  <si>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</si>
  <si>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</si>
  <si>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</si>
  <si>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</si>
  <si>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</si>
  <si>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</si>
  <si>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</si>
  <si>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</si>
  <si>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</si>
  <si>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</si>
  <si>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</si>
  <si>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</si>
  <si>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</si>
  <si>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</si>
  <si>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</si>
  <si>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</si>
  <si>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</si>
  <si>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</si>
  <si>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</si>
  <si>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</si>
  <si>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</si>
  <si>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</si>
  <si>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</si>
  <si>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</si>
  <si>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</si>
  <si>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</si>
  <si>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</si>
  <si>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</si>
  <si>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</si>
  <si>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</si>
  <si>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</si>
  <si>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</si>
  <si>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</si>
  <si>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</si>
  <si>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</si>
  <si>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</si>
  <si>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</si>
  <si>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</si>
  <si>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</si>
  <si>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</si>
  <si>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</si>
  <si>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</si>
  <si>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</si>
  <si>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</si>
  <si>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</si>
  <si>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</si>
  <si>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</si>
  <si>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</si>
  <si>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</si>
  <si>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</si>
  <si>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</si>
  <si>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</si>
  <si>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</si>
  <si>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</si>
  <si>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</si>
  <si>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</si>
  <si>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</si>
  <si>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</si>
  <si>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</si>
  <si>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</si>
  <si>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</si>
  <si>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</si>
  <si>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</si>
  <si>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</si>
  <si>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</si>
  <si>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</si>
  <si>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</si>
  <si>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</si>
  <si>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</si>
  <si>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</si>
  <si>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</si>
  <si>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</si>
  <si>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</si>
  <si>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</si>
  <si>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</si>
  <si>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</si>
  <si>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</si>
  <si>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</si>
  <si>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</si>
  <si>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</si>
  <si>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</si>
  <si>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</si>
  <si>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</si>
  <si>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</si>
  <si>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</si>
  <si>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</si>
  <si>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</si>
  <si>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</si>
  <si>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</si>
  <si>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</si>
  <si>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</si>
  <si>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</si>
  <si>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</si>
  <si>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</si>
  <si>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</si>
  <si>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</si>
  <si>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</si>
  <si>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</si>
  <si>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</si>
  <si>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</si>
  <si>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</si>
  <si>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</si>
  <si>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</si>
  <si>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</si>
  <si>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</si>
  <si>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</si>
  <si>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</si>
  <si>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</si>
  <si>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</si>
  <si>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</si>
  <si>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</si>
  <si>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</si>
  <si>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</si>
  <si>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</si>
  <si>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</si>
  <si>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</si>
  <si>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</si>
  <si>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</si>
  <si>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</si>
  <si>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</si>
  <si>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</si>
  <si>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</si>
  <si>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</si>
  <si>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</si>
  <si>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</si>
  <si>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</si>
  <si>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</si>
  <si>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</si>
  <si>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</si>
  <si>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</si>
  <si>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</si>
  <si>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</si>
  <si>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</si>
  <si>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</si>
  <si>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</si>
  <si>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</si>
  <si>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</si>
  <si>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</si>
  <si>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</si>
  <si>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</si>
  <si>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</si>
  <si>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</si>
  <si>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</si>
  <si>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</si>
  <si>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</si>
  <si>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</si>
  <si>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</si>
  <si>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</si>
  <si>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</si>
  <si>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</si>
  <si>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</si>
  <si>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</si>
  <si>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</si>
  <si>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</si>
  <si>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</si>
  <si>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</si>
  <si>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</si>
  <si>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</si>
  <si>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</si>
  <si>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</si>
  <si>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</si>
  <si>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</si>
  <si>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</si>
  <si>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</si>
  <si>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</si>
  <si>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</si>
  <si>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</si>
  <si>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</si>
  <si>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</si>
  <si>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</si>
  <si>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</si>
  <si>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</si>
  <si>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</si>
  <si>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</si>
  <si>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</si>
  <si>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</si>
  <si>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</si>
  <si>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</si>
  <si>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</si>
  <si>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</si>
  <si>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</si>
  <si>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</si>
  <si>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</si>
  <si>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</si>
  <si>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</si>
  <si>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</si>
  <si>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</si>
  <si>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</si>
  <si>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</si>
  <si>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</si>
  <si>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</si>
  <si>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</si>
  <si>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</si>
  <si>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</si>
  <si>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</si>
  <si>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</si>
  <si>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</si>
  <si>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</si>
  <si>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</si>
  <si>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</si>
  <si>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</si>
  <si>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</si>
  <si>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</si>
  <si>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</si>
  <si>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</si>
  <si>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</si>
  <si>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</si>
  <si>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</si>
  <si>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</si>
  <si>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</si>
  <si>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</si>
  <si>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</si>
  <si>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</si>
  <si>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</si>
  <si>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</si>
  <si>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</si>
  <si>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</si>
  <si>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</si>
  <si>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</si>
  <si>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</si>
  <si>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</si>
  <si>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</si>
  <si>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</si>
  <si>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</si>
  <si>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</si>
  <si>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</si>
  <si>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</si>
  <si>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</si>
  <si>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</si>
  <si>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</si>
  <si>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</si>
  <si>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</si>
  <si>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</si>
  <si>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</si>
  <si>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</si>
  <si>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</si>
  <si>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</si>
  <si>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</si>
  <si>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</si>
  <si>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</si>
  <si>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</si>
  <si>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</si>
  <si>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</si>
  <si>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</si>
  <si>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</si>
  <si>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</si>
  <si>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</si>
  <si>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</si>
  <si>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</si>
  <si>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</si>
  <si>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</si>
  <si>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</si>
  <si>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</si>
  <si>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</si>
  <si>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</si>
  <si>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</si>
  <si>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</si>
  <si>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</si>
  <si>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</si>
  <si>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</si>
  <si>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</si>
  <si>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</si>
  <si>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</si>
  <si>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</si>
  <si>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</si>
  <si>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</si>
  <si>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</si>
  <si>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</si>
  <si>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</si>
  <si>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</si>
  <si>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</si>
  <si>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</si>
  <si>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</si>
  <si>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</si>
  <si>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</si>
  <si>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</si>
  <si>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</si>
  <si>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</si>
  <si>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</si>
  <si>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</si>
  <si>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</si>
  <si>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</si>
  <si>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</si>
  <si>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</si>
  <si>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</si>
  <si>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</si>
  <si>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</si>
  <si>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</si>
  <si>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</si>
  <si>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</si>
  <si>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</si>
  <si>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</si>
  <si>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</si>
  <si>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</si>
  <si>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</si>
  <si>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</si>
  <si>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</si>
  <si>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</si>
  <si>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</si>
  <si>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</si>
  <si>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</si>
  <si>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</si>
  <si>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</si>
  <si>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</si>
  <si>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</si>
  <si>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</si>
  <si>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</si>
  <si>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</si>
  <si>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</si>
  <si>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</si>
  <si>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</si>
  <si>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</si>
  <si>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</si>
  <si>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</si>
  <si>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</si>
  <si>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</si>
  <si>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</si>
  <si>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</si>
  <si>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</si>
  <si>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</si>
  <si>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</si>
  <si>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</si>
  <si>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</si>
  <si>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</si>
  <si>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</si>
  <si>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</si>
  <si>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</si>
  <si>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</si>
  <si>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</si>
  <si>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</si>
  <si>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</si>
  <si>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</si>
  <si>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</si>
  <si>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</si>
  <si>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</si>
  <si>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</si>
  <si>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</si>
  <si>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</si>
  <si>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</si>
  <si>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</si>
  <si>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</si>
  <si>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</si>
  <si>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</si>
  <si>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</si>
  <si>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</si>
  <si>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</si>
  <si>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</si>
  <si>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</si>
  <si>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</si>
  <si>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</si>
  <si>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</si>
  <si>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</si>
  <si>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</si>
  <si>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</si>
  <si>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</si>
  <si>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</si>
  <si>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</si>
  <si>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</si>
  <si>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</si>
  <si>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</si>
  <si>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</si>
  <si>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</si>
  <si>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</si>
  <si>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</si>
  <si>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</si>
  <si>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</si>
  <si>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</si>
  <si>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</si>
  <si>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</si>
  <si>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</si>
  <si>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</si>
  <si>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</si>
  <si>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</si>
  <si>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</si>
  <si>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</si>
  <si>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</si>
  <si>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</si>
  <si>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</si>
  <si>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</si>
  <si>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</si>
  <si>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</si>
  <si>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</si>
  <si>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</si>
  <si>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</si>
  <si>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</si>
  <si>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</si>
  <si>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</si>
  <si>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</si>
  <si>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</si>
  <si>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</si>
  <si>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</si>
  <si>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</si>
  <si>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</si>
  <si>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</si>
  <si>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</si>
  <si>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</si>
  <si>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</si>
  <si>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</si>
  <si>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</si>
  <si>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</si>
  <si>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</si>
  <si>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</si>
  <si>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</si>
  <si>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</si>
  <si>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</si>
  <si>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</si>
  <si>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</si>
  <si>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</si>
  <si>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</si>
  <si>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</si>
  <si>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</si>
  <si>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</si>
  <si>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</si>
  <si>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</si>
  <si>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</si>
  <si>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</si>
  <si>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</si>
  <si>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</si>
  <si>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</si>
  <si>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</si>
  <si>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</si>
  <si>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</si>
  <si>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</si>
  <si>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</si>
  <si>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</si>
  <si>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</si>
  <si>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</si>
  <si>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</si>
  <si>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</si>
  <si>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</si>
  <si>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</si>
  <si>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</si>
  <si>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</si>
  <si>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</si>
  <si>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</si>
  <si>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</si>
  <si>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</si>
  <si>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</si>
  <si>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</si>
  <si>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</si>
  <si>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</si>
  <si>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</si>
  <si>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</si>
  <si>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</si>
  <si>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</si>
  <si>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</si>
  <si>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</si>
  <si>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</si>
  <si>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</si>
  <si>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</si>
  <si>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</si>
  <si>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</si>
  <si>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</si>
  <si>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</si>
  <si>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</si>
  <si>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</si>
  <si>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</si>
  <si>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</si>
  <si>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</si>
  <si>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</si>
  <si>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</si>
  <si>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</si>
  <si>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</si>
  <si>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</si>
  <si>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</si>
  <si>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</si>
  <si>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</si>
  <si>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</si>
  <si>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</si>
  <si>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</si>
  <si>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</si>
  <si>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</si>
  <si>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</si>
  <si>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</si>
  <si>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</si>
  <si>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</si>
  <si>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</si>
  <si>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</si>
  <si>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</si>
  <si>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</si>
  <si>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</si>
  <si>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</si>
  <si>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</si>
  <si>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</si>
  <si>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</si>
  <si>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</si>
  <si>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</si>
  <si>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</si>
  <si>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</si>
  <si>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</si>
  <si>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</si>
  <si>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</si>
  <si>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</si>
  <si>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</si>
  <si>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</si>
  <si>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</si>
  <si>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</si>
  <si>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</si>
  <si>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</si>
  <si>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</si>
  <si>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</si>
  <si>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</si>
  <si>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</si>
  <si>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</si>
  <si>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</si>
  <si>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</si>
  <si>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</si>
  <si>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</si>
  <si>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</si>
  <si>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</si>
  <si>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</si>
  <si>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</si>
  <si>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</si>
  <si>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</si>
  <si>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</si>
  <si>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</si>
  <si>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</si>
  <si>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</si>
  <si>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</si>
  <si>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</si>
  <si>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</si>
  <si>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</si>
  <si>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</si>
  <si>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</si>
  <si>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</si>
  <si>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</si>
  <si>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</si>
  <si>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</si>
  <si>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</si>
  <si>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</si>
  <si>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</si>
  <si>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</si>
  <si>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</si>
  <si>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</si>
  <si>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</si>
  <si>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</si>
  <si>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</si>
  <si>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</si>
  <si>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</si>
  <si>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</si>
  <si>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</si>
  <si>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</si>
  <si>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</si>
  <si>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</si>
  <si>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</si>
  <si>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</si>
  <si>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</si>
  <si>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</si>
  <si>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</si>
  <si>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</si>
  <si>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</si>
  <si>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</si>
  <si>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</si>
  <si>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</si>
  <si>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</si>
  <si>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</si>
  <si>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</si>
  <si>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</si>
  <si>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</si>
  <si>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</si>
  <si>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</si>
  <si>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</si>
  <si>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</si>
  <si>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</si>
  <si>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</si>
  <si>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</si>
  <si>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</si>
  <si>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</si>
  <si>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</si>
  <si>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</si>
  <si>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</si>
  <si>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</si>
  <si>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</si>
  <si>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</si>
  <si>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</si>
  <si>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</si>
  <si>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</si>
  <si>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</si>
  <si>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</si>
  <si>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</si>
  <si>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</si>
  <si>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</si>
  <si>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</si>
  <si>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</si>
  <si>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</si>
  <si>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</si>
  <si>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</si>
  <si>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</si>
  <si>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</si>
  <si>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</si>
  <si>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</si>
  <si>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</si>
  <si>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</si>
  <si>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</si>
  <si>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</si>
  <si>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</si>
  <si>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</si>
  <si>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</si>
  <si>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</si>
  <si>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</si>
  <si>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</si>
  <si>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</si>
  <si>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</si>
  <si>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</si>
  <si>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</si>
  <si>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</si>
  <si>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</si>
  <si>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</si>
  <si>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</si>
  <si>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</si>
  <si>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</si>
  <si>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</si>
  <si>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</si>
  <si>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</si>
  <si>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</si>
  <si>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</si>
  <si>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</si>
  <si>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</si>
  <si>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</si>
  <si>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</si>
  <si>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</si>
  <si>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</si>
  <si>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</si>
  <si>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</si>
  <si>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</si>
  <si>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</si>
  <si>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</si>
  <si>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</si>
  <si>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</si>
  <si>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</si>
  <si>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</si>
  <si>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</si>
  <si>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</si>
  <si>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</si>
  <si>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</si>
  <si>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</si>
  <si>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</si>
  <si>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</si>
  <si>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</si>
  <si>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</si>
  <si>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</si>
  <si>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</si>
  <si>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</si>
  <si>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</si>
  <si>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</si>
  <si>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</si>
  <si>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</si>
  <si>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</si>
  <si>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</si>
  <si>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</si>
  <si>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</si>
  <si>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</si>
  <si>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</si>
  <si>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</si>
  <si>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</si>
  <si>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</si>
  <si>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</si>
  <si>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</si>
  <si>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</si>
  <si>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</si>
  <si>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</si>
  <si>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</si>
  <si>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</si>
  <si>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</si>
  <si>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</si>
  <si>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</si>
  <si>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</si>
  <si>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</si>
  <si>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</si>
  <si>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</si>
  <si>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</si>
  <si>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</si>
  <si>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</si>
  <si>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</si>
  <si>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</si>
  <si>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</si>
  <si>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</si>
  <si>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</si>
  <si>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</si>
  <si>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</si>
  <si>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</si>
  <si>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</si>
  <si>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</si>
  <si>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</si>
  <si>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</si>
  <si>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</si>
  <si>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</si>
  <si>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</si>
  <si>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</si>
  <si>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</si>
  <si>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</si>
  <si>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</si>
  <si>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</si>
  <si>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</si>
  <si>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</si>
  <si>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</si>
  <si>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</si>
  <si>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</si>
  <si>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</si>
  <si>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</si>
  <si>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</si>
  <si>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</si>
  <si>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</si>
  <si>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</si>
  <si>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</si>
  <si>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</si>
  <si>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</si>
  <si>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</si>
  <si>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</si>
  <si>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</si>
  <si>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</si>
  <si>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</si>
  <si>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</si>
  <si>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</si>
  <si>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</si>
  <si>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</si>
  <si>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</si>
  <si>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</si>
  <si>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</si>
  <si>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</si>
  <si>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</si>
  <si>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</si>
  <si>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</si>
  <si>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</si>
  <si>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</si>
  <si>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</si>
  <si>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</si>
  <si>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</si>
  <si>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</si>
  <si>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</si>
  <si>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</si>
  <si>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</si>
  <si>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</si>
  <si>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</si>
  <si>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</si>
  <si>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</si>
  <si>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</si>
  <si>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</si>
  <si>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</si>
  <si>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</si>
  <si>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</si>
  <si>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</si>
  <si>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</si>
  <si>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</si>
  <si>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</si>
  <si>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</si>
  <si>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</si>
  <si>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</si>
  <si>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</si>
  <si>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</si>
  <si>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</si>
  <si>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</si>
  <si>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</si>
  <si>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</si>
  <si>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</si>
  <si>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</si>
  <si>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</si>
  <si>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</si>
  <si>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</si>
  <si>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</si>
  <si>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</si>
  <si>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</si>
  <si>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</si>
  <si>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</si>
  <si>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</si>
  <si>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</si>
  <si>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</si>
  <si>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</si>
  <si>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</si>
  <si>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</si>
  <si>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</si>
  <si>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</si>
  <si>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</si>
  <si>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</si>
  <si>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</si>
  <si>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</si>
  <si>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</si>
  <si>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</si>
  <si>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</si>
  <si>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</si>
  <si>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</si>
  <si>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</si>
  <si>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</si>
  <si>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</si>
  <si>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</si>
  <si>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</si>
  <si>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</si>
  <si>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</si>
  <si>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</si>
  <si>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</si>
  <si>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</si>
  <si>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</si>
  <si>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</si>
  <si>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</si>
  <si>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</si>
  <si>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</si>
  <si>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</si>
  <si>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</si>
  <si>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</si>
  <si>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</si>
  <si>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</si>
  <si>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</si>
  <si>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</si>
  <si>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</si>
  <si>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</si>
  <si>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</si>
  <si>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</si>
  <si>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</si>
  <si>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</si>
  <si>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</si>
  <si>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</si>
  <si>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</si>
  <si>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</si>
  <si>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</si>
  <si>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</si>
  <si>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</si>
  <si>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</si>
  <si>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</si>
  <si>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</si>
  <si>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</si>
  <si>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</si>
  <si>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</si>
  <si>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</si>
  <si>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</si>
  <si>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</si>
  <si>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</si>
  <si>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</si>
  <si>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</si>
  <si>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</si>
  <si>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</si>
  <si>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</si>
  <si>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</si>
  <si>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</si>
  <si>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</si>
  <si>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</si>
  <si>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</si>
  <si>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</si>
  <si>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</si>
  <si>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</si>
  <si>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</si>
  <si>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</si>
  <si>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</si>
  <si>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</si>
  <si>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</si>
  <si>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</si>
  <si>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</si>
  <si>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</si>
  <si>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</si>
  <si>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</si>
  <si>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</si>
  <si>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</si>
  <si>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</si>
  <si>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</si>
  <si>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</si>
  <si>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</si>
  <si>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</si>
  <si>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</si>
  <si>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</si>
  <si>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</si>
  <si>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</si>
  <si>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</si>
  <si>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</si>
  <si>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</si>
  <si>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</si>
  <si>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</si>
  <si>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</si>
  <si>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</si>
  <si>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</si>
  <si>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</si>
  <si>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</si>
  <si>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</si>
  <si>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</si>
  <si>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</si>
  <si>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</si>
  <si>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</si>
  <si>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</si>
  <si>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</si>
  <si>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</si>
  <si>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</si>
  <si>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</si>
  <si>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</si>
  <si>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</si>
  <si>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</si>
  <si>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</si>
  <si>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</si>
  <si>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</si>
  <si>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</si>
  <si>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</si>
  <si>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</si>
  <si>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</si>
  <si>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</si>
  <si>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</si>
  <si>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</si>
  <si>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</si>
  <si>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</si>
  <si>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</si>
  <si>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</si>
  <si>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</si>
  <si>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</si>
  <si>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</si>
  <si>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</si>
  <si>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</si>
  <si>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</si>
  <si>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</si>
  <si>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</si>
  <si>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</si>
  <si>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</si>
  <si>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</si>
  <si>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</si>
  <si>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</si>
  <si>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</si>
  <si>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</si>
  <si>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</si>
  <si>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</si>
  <si>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</si>
  <si>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</si>
  <si>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</si>
  <si>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</si>
  <si>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</si>
  <si>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</si>
  <si>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</si>
  <si>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</si>
  <si>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</si>
  <si>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</si>
  <si>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</si>
  <si>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</si>
  <si>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</si>
  <si>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</si>
  <si>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</si>
  <si>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</si>
  <si>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</si>
  <si>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</si>
  <si>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</si>
  <si>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</si>
  <si>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</si>
  <si>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</si>
  <si>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</si>
  <si>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</si>
  <si>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</si>
  <si>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</si>
  <si>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</si>
  <si>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</si>
  <si>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</si>
  <si>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</si>
  <si>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</si>
  <si>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</si>
  <si>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</si>
  <si>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</si>
  <si>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</si>
  <si>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</si>
  <si>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</si>
  <si>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</si>
  <si>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</si>
  <si>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</si>
  <si>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</si>
  <si>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</si>
  <si>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</si>
  <si>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</si>
  <si>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</si>
  <si>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</si>
  <si>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</si>
  <si>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</si>
  <si>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</si>
  <si>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</si>
  <si>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</si>
  <si>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</si>
  <si>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</si>
  <si>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</si>
  <si>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</si>
  <si>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</si>
  <si>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</si>
  <si>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</si>
  <si>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</si>
  <si>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</si>
  <si>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</si>
  <si>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</si>
  <si>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</si>
  <si>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</si>
  <si>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</si>
  <si>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</si>
  <si>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</si>
  <si>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</si>
  <si>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</si>
  <si>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</si>
  <si>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</si>
  <si>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</si>
  <si>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</si>
  <si>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</si>
  <si>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</si>
  <si>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</si>
  <si>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</si>
  <si>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</si>
  <si>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</si>
  <si>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</si>
  <si>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</si>
  <si>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</si>
  <si>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</si>
  <si>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</si>
  <si>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</si>
  <si>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</si>
  <si>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</si>
  <si>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</si>
  <si>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</si>
  <si>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</si>
  <si>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</si>
  <si>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</si>
  <si>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</si>
  <si>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</si>
  <si>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</si>
  <si>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</si>
  <si>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</si>
  <si>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</si>
  <si>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</si>
  <si>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</si>
  <si>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</si>
  <si>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</si>
  <si>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</si>
  <si>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</si>
  <si>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</si>
  <si>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</si>
  <si>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</si>
  <si>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</si>
  <si>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</si>
  <si>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</si>
  <si>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</si>
  <si>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</si>
  <si>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</si>
  <si>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</si>
  <si>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</si>
  <si>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</si>
  <si>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</si>
  <si>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</si>
  <si>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</si>
  <si>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</si>
  <si>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</si>
  <si>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</si>
  <si>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</si>
  <si>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</si>
  <si>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</si>
  <si>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</si>
  <si>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</si>
  <si>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</si>
  <si>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</si>
  <si>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</si>
  <si>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</si>
  <si>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</si>
  <si>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</si>
  <si>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</si>
  <si>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</si>
  <si>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</si>
  <si>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</si>
  <si>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</si>
  <si>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</si>
  <si>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</si>
  <si>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</si>
  <si>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</si>
  <si>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</si>
  <si>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</si>
  <si>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</si>
  <si>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</si>
  <si>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</si>
  <si>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</si>
  <si>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</si>
  <si>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</si>
  <si>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</si>
  <si>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</si>
  <si>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</si>
  <si>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</si>
  <si>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</si>
  <si>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</si>
  <si>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</si>
  <si>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</si>
  <si>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</si>
  <si>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</si>
  <si>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</si>
  <si>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</si>
  <si>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</si>
  <si>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</si>
  <si>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</si>
  <si>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</si>
  <si>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</si>
  <si>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</si>
  <si>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</si>
  <si>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</si>
  <si>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</si>
  <si>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</si>
  <si>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</si>
  <si>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</si>
  <si>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</si>
  <si>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</si>
  <si>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</si>
  <si>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</si>
  <si>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</si>
  <si>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</si>
  <si>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</si>
  <si>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</si>
  <si>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</si>
  <si>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</si>
  <si>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</si>
  <si>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</si>
  <si>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</si>
  <si>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</si>
  <si>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</si>
  <si>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</si>
  <si>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</si>
  <si>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</si>
  <si>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</si>
  <si>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</si>
  <si>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</si>
  <si>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</si>
  <si>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</si>
  <si>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</si>
  <si>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</si>
  <si>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</si>
  <si>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</si>
  <si>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</si>
  <si>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</si>
  <si>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</si>
  <si>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</si>
  <si>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</si>
  <si>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</si>
  <si>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</si>
  <si>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</si>
  <si>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</si>
  <si>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</si>
  <si>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</si>
  <si>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</si>
  <si>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</si>
  <si>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</si>
  <si>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</si>
  <si>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</si>
  <si>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</si>
  <si>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</si>
  <si>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</si>
  <si>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</si>
  <si>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</si>
  <si>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</si>
  <si>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</si>
  <si>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</si>
  <si>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</si>
  <si>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</si>
  <si>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</si>
  <si>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</si>
  <si>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</si>
  <si>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</si>
  <si>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</si>
  <si>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</si>
  <si>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</si>
  <si>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</si>
  <si>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</si>
  <si>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</si>
  <si>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</si>
  <si>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</si>
  <si>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</si>
  <si>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</si>
  <si>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</si>
  <si>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</si>
  <si>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</si>
  <si>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</si>
  <si>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</si>
  <si>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</si>
  <si>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</si>
  <si>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</si>
  <si>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</si>
  <si>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</si>
  <si>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</si>
  <si>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</si>
  <si>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</si>
  <si>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</si>
  <si>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</si>
  <si>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</si>
  <si>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</si>
  <si>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</si>
  <si>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</si>
  <si>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</si>
  <si>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</si>
  <si>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</si>
  <si>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</si>
  <si>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</si>
  <si>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</si>
  <si>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</si>
  <si>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</si>
  <si>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</si>
  <si>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</si>
  <si>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</si>
  <si>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</si>
  <si>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</si>
  <si>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</si>
  <si>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</si>
  <si>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</si>
  <si>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</si>
  <si>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</si>
  <si>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</si>
  <si>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</si>
  <si>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</si>
  <si>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</si>
  <si>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</si>
  <si>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</si>
  <si>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</si>
  <si>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</si>
  <si>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</si>
  <si>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</si>
  <si>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</si>
  <si>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</si>
  <si>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</si>
  <si>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</si>
  <si>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</si>
  <si>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</si>
  <si>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</si>
  <si>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</si>
  <si>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</si>
  <si>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</si>
  <si>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</si>
  <si>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</si>
  <si>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</si>
  <si>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</si>
  <si>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</si>
  <si>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</si>
  <si>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</si>
  <si>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</si>
  <si>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</si>
  <si>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</si>
  <si>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</si>
  <si>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</si>
  <si>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</si>
  <si>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</si>
  <si>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</si>
  <si>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</si>
  <si>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</si>
  <si>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</si>
  <si>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</si>
  <si>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</si>
  <si>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</si>
  <si>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</si>
  <si>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</si>
  <si>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</si>
  <si>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</si>
  <si>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</si>
  <si>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</si>
  <si>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</si>
  <si>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</si>
  <si>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</si>
  <si>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</si>
  <si>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</si>
  <si>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</si>
  <si>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</si>
  <si>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</si>
  <si>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</si>
  <si>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</si>
  <si>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</si>
  <si>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</si>
  <si>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</si>
  <si>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</si>
  <si>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</si>
  <si>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</si>
  <si>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</si>
  <si>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</si>
  <si>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</si>
  <si>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</si>
  <si>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</si>
  <si>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</si>
  <si>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</si>
  <si>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</si>
  <si>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</si>
  <si>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</si>
  <si>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</si>
  <si>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</si>
  <si>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</si>
  <si>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</si>
  <si>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</si>
  <si>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</si>
  <si>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</si>
  <si>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</si>
  <si>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</si>
  <si>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</si>
  <si>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</si>
  <si>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</si>
  <si>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</si>
  <si>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</si>
  <si>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</si>
  <si>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</si>
  <si>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</si>
  <si>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</si>
  <si>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</si>
  <si>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</si>
  <si>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</si>
  <si>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</si>
  <si>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</si>
  <si>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</si>
  <si>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</si>
  <si>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</si>
  <si>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</si>
  <si>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</si>
  <si>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</si>
  <si>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</si>
  <si>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</si>
  <si>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</si>
  <si>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</si>
  <si>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</si>
  <si>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</si>
  <si>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</si>
  <si>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</si>
  <si>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</si>
  <si>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</si>
  <si>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</si>
  <si>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</si>
  <si>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</si>
  <si>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</si>
  <si>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</si>
  <si>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</si>
  <si>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</si>
  <si>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</si>
  <si>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</si>
  <si>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</si>
  <si>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</si>
  <si>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</si>
  <si>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</si>
  <si>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</si>
  <si>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</si>
  <si>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</si>
  <si>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</si>
  <si>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</si>
  <si>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</si>
  <si>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</si>
  <si>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</si>
  <si>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</si>
  <si>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</si>
  <si>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</si>
  <si>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</si>
  <si>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</si>
  <si>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</si>
  <si>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</si>
  <si>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</si>
  <si>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</si>
  <si>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</si>
  <si>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</si>
  <si>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</si>
  <si>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</si>
  <si>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</si>
  <si>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</si>
  <si>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</si>
  <si>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</si>
  <si>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</si>
  <si>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</si>
  <si>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</si>
  <si>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</si>
  <si>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</si>
  <si>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</si>
  <si>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</si>
  <si>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</si>
  <si>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</si>
  <si>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</si>
  <si>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</si>
  <si>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</si>
  <si>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</si>
  <si>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</si>
  <si>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</si>
  <si>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</si>
  <si>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</si>
  <si>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</si>
  <si>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</si>
  <si>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</si>
  <si>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</si>
  <si>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</si>
  <si>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</si>
  <si>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</si>
  <si>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</si>
  <si>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</si>
  <si>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</si>
  <si>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</si>
  <si>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</si>
  <si>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</si>
  <si>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</si>
  <si>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</si>
  <si>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</si>
  <si>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</si>
  <si>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</si>
  <si>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</si>
  <si>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</si>
  <si>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</si>
  <si>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</si>
  <si>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</si>
  <si>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</si>
  <si>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</si>
  <si>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</si>
  <si>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</si>
  <si>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</si>
  <si>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</si>
  <si>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</si>
  <si>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</si>
  <si>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</si>
  <si>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</si>
  <si>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</si>
  <si>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</si>
  <si>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</si>
  <si>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</si>
  <si>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</si>
  <si>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</si>
  <si>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</si>
  <si>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</si>
  <si>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</si>
  <si>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</si>
  <si>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</si>
  <si>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</si>
  <si>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</si>
  <si>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</si>
  <si>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</si>
  <si>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</si>
  <si>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</si>
  <si>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</si>
  <si>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</si>
  <si>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</si>
  <si>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</si>
  <si>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</si>
  <si>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</si>
  <si>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</si>
  <si>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</si>
  <si>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</si>
  <si>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</si>
  <si>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</si>
  <si>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</si>
  <si>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</si>
  <si>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</si>
  <si>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</si>
  <si>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</si>
  <si>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</si>
  <si>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</si>
  <si>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</si>
  <si>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</si>
  <si>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</si>
  <si>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</si>
  <si>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</si>
  <si>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</si>
  <si>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</si>
  <si>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</si>
  <si>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</si>
  <si>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</si>
  <si>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</si>
  <si>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</si>
  <si>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</si>
  <si>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</si>
  <si>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</si>
  <si>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</si>
  <si>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</si>
  <si>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</si>
  <si>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</si>
  <si>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</si>
  <si>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</si>
  <si>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</si>
  <si>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</si>
  <si>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</si>
  <si>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</si>
  <si>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</si>
  <si>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</si>
  <si>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</si>
  <si>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</si>
  <si>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</si>
  <si>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</si>
  <si>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</si>
  <si>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</si>
  <si>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</si>
  <si>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</si>
  <si>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</si>
  <si>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</si>
  <si>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</si>
  <si>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</si>
  <si>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</si>
  <si>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</si>
  <si>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</si>
  <si>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</si>
  <si>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</si>
  <si>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</si>
  <si>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</si>
  <si>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</si>
  <si>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</si>
  <si>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</si>
  <si>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</si>
  <si>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</si>
  <si>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</si>
  <si>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</si>
  <si>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</si>
  <si>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</si>
  <si>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</si>
  <si>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</si>
  <si>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</si>
  <si>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</si>
  <si>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</si>
  <si>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</si>
  <si>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</si>
  <si>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</si>
  <si>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</si>
  <si>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</si>
  <si>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</si>
  <si>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</si>
  <si>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</si>
  <si>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</si>
  <si>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</si>
  <si>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</si>
  <si>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</si>
  <si>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</si>
  <si>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</si>
  <si>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</si>
  <si>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</si>
  <si>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</si>
  <si>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</si>
  <si>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</si>
  <si>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</si>
  <si>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</si>
  <si>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</si>
  <si>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</si>
  <si>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</si>
  <si>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</si>
  <si>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</si>
  <si>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</si>
  <si>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</si>
  <si>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</si>
  <si>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</si>
  <si>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</si>
  <si>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</si>
  <si>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</si>
  <si>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</si>
  <si>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</si>
  <si>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</si>
  <si>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</si>
  <si>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</si>
  <si>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</si>
  <si>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</si>
  <si>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</si>
  <si>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</si>
  <si>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</si>
  <si>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</si>
  <si>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</si>
  <si>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</si>
  <si>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</si>
  <si>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</si>
  <si>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</si>
  <si>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</si>
  <si>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</si>
  <si>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</si>
  <si>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</si>
  <si>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</si>
  <si>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</si>
  <si>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</si>
  <si>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</si>
  <si>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</si>
  <si>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</si>
  <si>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</si>
  <si>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</si>
  <si>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</si>
  <si>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</si>
  <si>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</si>
  <si>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</si>
  <si>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</si>
  <si>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</si>
  <si>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</si>
  <si>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</si>
  <si>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</si>
  <si>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</si>
  <si>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</si>
  <si>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</si>
  <si>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</si>
  <si>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</si>
  <si>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</si>
  <si>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</si>
  <si>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</si>
  <si>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</si>
  <si>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</si>
  <si>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</si>
  <si>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</si>
  <si>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</si>
  <si>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</si>
  <si>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</si>
  <si>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</si>
  <si>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</si>
  <si>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</si>
  <si>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</si>
  <si>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</si>
  <si>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</si>
  <si>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</si>
  <si>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</si>
  <si>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</si>
  <si>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</si>
  <si>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</si>
  <si>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</si>
  <si>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</si>
  <si>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</si>
  <si>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</si>
  <si>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</si>
  <si>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</si>
  <si>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</si>
  <si>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</si>
  <si>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</si>
  <si>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</si>
  <si>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</si>
  <si>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</si>
  <si>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</si>
  <si>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</si>
  <si>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</si>
  <si>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</si>
  <si>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</si>
  <si>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</si>
  <si>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</si>
  <si>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</si>
  <si>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</si>
  <si>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</si>
  <si>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</si>
  <si>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</si>
  <si>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</si>
  <si>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</si>
  <si>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</si>
  <si>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</si>
  <si>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</si>
  <si>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</si>
  <si>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</si>
  <si>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</si>
  <si>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</si>
  <si>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</si>
  <si>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</si>
  <si>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</si>
  <si>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</si>
  <si>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</si>
  <si>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</si>
  <si>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</si>
  <si>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</si>
  <si>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</si>
  <si>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</si>
  <si>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</si>
  <si>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</si>
  <si>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</si>
  <si>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</si>
  <si>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</si>
  <si>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</si>
  <si>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</si>
  <si>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</si>
  <si>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</si>
  <si>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</si>
  <si>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</si>
  <si>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</si>
  <si>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</si>
  <si>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</si>
  <si>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</si>
  <si>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</si>
  <si>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</si>
  <si>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</si>
  <si>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</si>
  <si>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</si>
  <si>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</si>
  <si>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</si>
  <si>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</si>
  <si>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</si>
  <si>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</si>
  <si>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</si>
  <si>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</si>
  <si>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</si>
  <si>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</si>
  <si>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</si>
  <si>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</si>
  <si>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</si>
  <si>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</si>
  <si>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</si>
  <si>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</si>
  <si>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</si>
  <si>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</si>
  <si>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</si>
  <si>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</si>
  <si>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</si>
  <si>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</si>
  <si>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</si>
  <si>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</si>
  <si>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</si>
  <si>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</si>
  <si>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</si>
  <si>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</si>
  <si>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</si>
  <si>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</si>
  <si>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</si>
  <si>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</si>
  <si>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</si>
  <si>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</si>
  <si>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</si>
  <si>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</si>
  <si>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</si>
  <si>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</si>
  <si>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</si>
  <si>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</si>
  <si>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</si>
  <si>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</si>
  <si>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</si>
  <si>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</si>
  <si>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</si>
  <si>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</si>
  <si>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</si>
  <si>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</si>
  <si>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</si>
  <si>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</si>
  <si>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</si>
  <si>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</si>
  <si>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</si>
  <si>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</si>
  <si>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</si>
  <si>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</si>
  <si>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</si>
  <si>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</si>
  <si>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</si>
  <si>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</si>
  <si>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</si>
  <si>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</si>
  <si>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</si>
  <si>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</si>
  <si>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</si>
  <si>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</si>
  <si>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</si>
  <si>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</si>
  <si>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</si>
  <si>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</si>
  <si>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</si>
  <si>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</si>
  <si>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</si>
  <si>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</si>
  <si>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</si>
  <si>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</si>
  <si>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</si>
  <si>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</si>
  <si>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</si>
  <si>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</si>
  <si>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</si>
  <si>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</si>
  <si>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</si>
  <si>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</si>
  <si>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</si>
  <si>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</si>
  <si>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</si>
  <si>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</si>
  <si>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</si>
  <si>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</si>
  <si>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</si>
  <si>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</si>
  <si>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</si>
  <si>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</si>
  <si>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</si>
  <si>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</si>
  <si>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</si>
  <si>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</si>
  <si>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</si>
  <si>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</si>
  <si>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</si>
  <si>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</si>
  <si>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</si>
  <si>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</si>
  <si>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</si>
  <si>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</si>
  <si>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</si>
  <si>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</si>
  <si>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</si>
  <si>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</si>
  <si>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</si>
  <si>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</si>
  <si>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</si>
  <si>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</si>
  <si>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</si>
  <si>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</si>
  <si>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</si>
  <si>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</si>
  <si>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</si>
  <si>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</si>
  <si>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</si>
  <si>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</si>
  <si>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</si>
  <si>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</si>
  <si>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</si>
  <si>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</si>
  <si>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</si>
  <si>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</si>
  <si>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</si>
  <si>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</si>
  <si>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</si>
  <si>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</si>
  <si>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</si>
  <si>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</si>
  <si>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</si>
  <si>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</si>
  <si>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</si>
  <si>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</si>
  <si>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</si>
  <si>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</si>
  <si>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</si>
  <si>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</si>
  <si>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</si>
  <si>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</si>
  <si>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</si>
  <si>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</si>
  <si>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</si>
  <si>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</si>
  <si>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</si>
  <si>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</si>
  <si>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</si>
  <si>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</si>
  <si>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</si>
  <si>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</si>
  <si>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</si>
  <si>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</si>
  <si>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</si>
  <si>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</si>
  <si>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</si>
  <si>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</si>
  <si>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</si>
  <si>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</si>
  <si>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</si>
  <si>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</si>
  <si>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</si>
  <si>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</si>
  <si>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</si>
  <si>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</si>
  <si>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</si>
  <si>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</si>
  <si>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</si>
  <si>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</si>
  <si>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</si>
  <si>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</si>
  <si>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</si>
  <si>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</si>
  <si>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</si>
  <si>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</si>
  <si>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</si>
  <si>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</si>
  <si>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</si>
  <si>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</si>
  <si>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</si>
  <si>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</si>
  <si>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</si>
  <si>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</si>
  <si>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</si>
  <si>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</si>
  <si>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</si>
  <si>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</si>
  <si>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</si>
  <si>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</si>
  <si>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</si>
  <si>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</si>
  <si>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</si>
  <si>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</si>
  <si>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</si>
  <si>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</si>
  <si>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</si>
  <si>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</si>
  <si>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</si>
  <si>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</si>
  <si>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</si>
  <si>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</si>
  <si>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</si>
  <si>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</si>
  <si>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</si>
  <si>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</si>
  <si>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</si>
  <si>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</si>
  <si>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</si>
  <si>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</si>
  <si>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</si>
  <si>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</si>
  <si>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</si>
  <si>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</si>
  <si>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</si>
  <si>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</si>
  <si>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</si>
  <si>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</si>
  <si>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</si>
  <si>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</si>
  <si>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</si>
  <si>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</si>
  <si>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</si>
  <si>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</si>
  <si>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</si>
  <si>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</si>
  <si>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</si>
  <si>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</si>
  <si>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</si>
  <si>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</si>
  <si>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</si>
  <si>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</si>
  <si>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</si>
  <si>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</si>
  <si>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</si>
  <si>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</si>
  <si>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</si>
  <si>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</si>
  <si>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</si>
  <si>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</si>
  <si>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</si>
  <si>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</si>
  <si>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</si>
  <si>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</si>
  <si>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</si>
  <si>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</si>
  <si>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</si>
  <si>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</si>
  <si>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</si>
  <si>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</si>
  <si>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</si>
  <si>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</si>
  <si>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</si>
  <si>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</si>
  <si>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</si>
  <si>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</si>
  <si>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</si>
  <si>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</si>
  <si>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</si>
  <si>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</si>
  <si>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</si>
  <si>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</si>
  <si>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</si>
  <si>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</si>
  <si>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</si>
  <si>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</si>
  <si>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</si>
  <si>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</si>
  <si>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</si>
  <si>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</si>
  <si>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</si>
  <si>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</si>
  <si>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</si>
  <si>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</si>
  <si>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</si>
  <si>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</si>
  <si>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</si>
  <si>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</si>
  <si>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</si>
  <si>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</si>
  <si>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</si>
  <si>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</si>
  <si>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</si>
  <si>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</si>
  <si>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</si>
  <si>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</si>
  <si>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</si>
  <si>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</si>
  <si>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</si>
  <si>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</si>
  <si>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</si>
  <si>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</si>
  <si>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</si>
  <si>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</si>
  <si>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</si>
  <si>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</si>
  <si>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</si>
  <si>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</si>
  <si>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</si>
  <si>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</si>
  <si>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</si>
  <si>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</si>
  <si>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</si>
  <si>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</si>
  <si>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</si>
  <si>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</si>
  <si>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</si>
  <si>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</si>
  <si>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</si>
  <si>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</si>
  <si>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</si>
  <si>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</si>
  <si>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</si>
  <si>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</si>
  <si>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</si>
  <si>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</si>
  <si>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</si>
  <si>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</si>
  <si>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</si>
  <si>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</si>
  <si>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</si>
  <si>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</si>
  <si>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</si>
  <si>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</si>
  <si>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</si>
  <si>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</si>
  <si>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</si>
  <si>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</si>
  <si>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</si>
  <si>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</si>
  <si>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</si>
  <si>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</si>
  <si>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</si>
  <si>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</si>
  <si>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</si>
  <si>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</si>
  <si>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</si>
  <si>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</si>
  <si>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</si>
  <si>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</si>
  <si>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</si>
  <si>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</si>
  <si>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</si>
  <si>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</si>
  <si>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</si>
  <si>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</si>
  <si>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</si>
  <si>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</si>
  <si>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</si>
  <si>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</si>
  <si>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</si>
  <si>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</si>
  <si>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</si>
  <si>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</si>
  <si>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</si>
  <si>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</si>
  <si>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</si>
  <si>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</si>
  <si>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</si>
  <si>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</si>
  <si>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</si>
  <si>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</si>
  <si>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</si>
  <si>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</si>
  <si>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</si>
  <si>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</si>
  <si>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</si>
  <si>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</si>
  <si>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</si>
  <si>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</si>
  <si>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</si>
  <si>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</si>
  <si>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</si>
  <si>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</si>
  <si>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</si>
  <si>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</si>
  <si>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</si>
  <si>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</si>
  <si>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</si>
  <si>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</si>
  <si>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</si>
  <si>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</si>
  <si>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</si>
  <si>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</si>
  <si>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</si>
  <si>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</si>
  <si>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</si>
  <si>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</si>
  <si>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</si>
  <si>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</si>
  <si>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</si>
  <si>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</si>
  <si>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</si>
  <si>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</si>
  <si>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</si>
  <si>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</si>
  <si>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</si>
  <si>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</si>
  <si>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</si>
  <si>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</si>
  <si>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</si>
  <si>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</si>
  <si>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</si>
  <si>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</si>
  <si>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</si>
  <si>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</si>
  <si>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</si>
  <si>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</si>
  <si>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</si>
  <si>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</si>
  <si>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</si>
  <si>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</si>
  <si>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</si>
  <si>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</si>
  <si>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</si>
  <si>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</si>
  <si>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</si>
  <si>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</si>
  <si>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</si>
  <si>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</si>
  <si>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</si>
  <si>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</si>
  <si>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</si>
  <si>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</si>
  <si>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</si>
  <si>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</si>
  <si>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</si>
  <si>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</si>
  <si>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</si>
  <si>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</si>
  <si>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</si>
  <si>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</si>
  <si>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</si>
  <si>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</si>
  <si>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</si>
  <si>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</si>
  <si>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</si>
  <si>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</si>
  <si>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</si>
  <si>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</si>
  <si>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</si>
  <si>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</si>
  <si>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</si>
  <si>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</si>
  <si>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</si>
  <si>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</si>
  <si>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</si>
  <si>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</si>
  <si>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</si>
  <si>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</si>
  <si>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</si>
  <si>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</si>
  <si>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</si>
  <si>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</si>
  <si>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</si>
  <si>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</si>
  <si>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</si>
  <si>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</si>
  <si>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</si>
  <si>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</si>
  <si>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</si>
  <si>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</si>
  <si>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</si>
  <si>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</si>
  <si>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</si>
  <si>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</si>
  <si>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</si>
  <si>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</si>
  <si>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</si>
  <si>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</si>
  <si>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</si>
  <si>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</si>
  <si>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</si>
  <si>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</si>
  <si>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</si>
  <si>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</si>
  <si>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</si>
  <si>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</si>
  <si>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</si>
  <si>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</si>
  <si>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</si>
  <si>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</si>
  <si>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</si>
  <si>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</si>
  <si>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</si>
  <si>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</si>
  <si>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</si>
  <si>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</si>
  <si>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</si>
  <si>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</si>
  <si>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</si>
  <si>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</si>
  <si>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</si>
  <si>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</si>
  <si>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</si>
  <si>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</si>
  <si>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</si>
  <si>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</si>
  <si>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</si>
  <si>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</si>
  <si>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</si>
  <si>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</si>
  <si>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</si>
  <si>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</si>
  <si>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</si>
  <si>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</si>
  <si>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</si>
  <si>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</si>
  <si>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</si>
  <si>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</si>
  <si>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</si>
  <si>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</si>
  <si>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</si>
  <si>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</si>
  <si>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</si>
  <si>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</si>
  <si>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</si>
  <si>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</si>
  <si>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</si>
  <si>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</si>
  <si>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</si>
  <si>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</si>
  <si>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</si>
  <si>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</si>
  <si>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</si>
  <si>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</si>
  <si>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</si>
  <si>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</si>
  <si>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</si>
  <si>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</si>
  <si>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</si>
  <si>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</si>
  <si>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</si>
  <si>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</si>
  <si>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</si>
  <si>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</si>
  <si>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</si>
  <si>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</si>
  <si>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</si>
  <si>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</si>
  <si>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</si>
  <si>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</si>
  <si>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</si>
  <si>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</si>
  <si>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</si>
  <si>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</si>
  <si>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</si>
  <si>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</si>
  <si>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</si>
  <si>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</si>
  <si>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</si>
  <si>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</si>
  <si>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</si>
  <si>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</si>
  <si>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</si>
  <si>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</si>
  <si>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</si>
  <si>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</si>
  <si>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</si>
  <si>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</si>
  <si>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</si>
  <si>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</si>
  <si>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</si>
  <si>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</si>
  <si>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</si>
  <si>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</si>
  <si>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</si>
  <si>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</si>
  <si>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</si>
  <si>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</si>
  <si>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</si>
  <si>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</si>
  <si>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</si>
  <si>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</si>
  <si>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</si>
  <si>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</si>
  <si>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</si>
  <si>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</si>
  <si>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</si>
  <si>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</si>
  <si>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</si>
  <si>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</si>
  <si>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</si>
  <si>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</si>
  <si>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</si>
  <si>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</si>
  <si>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</si>
  <si>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</si>
  <si>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</si>
  <si>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</si>
  <si>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</si>
  <si>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</si>
  <si>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</si>
  <si>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</si>
  <si>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</si>
  <si>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</si>
  <si>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</si>
  <si>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</si>
  <si>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</si>
  <si>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</si>
  <si>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</si>
  <si>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</si>
  <si>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</si>
  <si>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</si>
  <si>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</si>
  <si>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</si>
  <si>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</si>
  <si>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</si>
  <si>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</si>
  <si>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</si>
  <si>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</si>
  <si>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</si>
  <si>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</si>
  <si>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</si>
  <si>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</si>
  <si>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</si>
  <si>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</si>
  <si>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</si>
  <si>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</si>
  <si>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</si>
  <si>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</si>
  <si>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</si>
  <si>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</si>
  <si>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</si>
  <si>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</si>
  <si>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</si>
  <si>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</si>
  <si>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</si>
  <si>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</si>
  <si>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</si>
  <si>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</si>
  <si>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</si>
  <si>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</si>
  <si>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</si>
  <si>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</si>
  <si>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</si>
  <si>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</si>
  <si>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</si>
  <si>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</si>
  <si>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</si>
  <si>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</si>
  <si>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</si>
  <si>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</si>
  <si>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</si>
  <si>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</si>
  <si>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</si>
  <si>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</si>
  <si>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</si>
  <si>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</si>
  <si>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</si>
  <si>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</si>
  <si>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</si>
  <si>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</si>
  <si>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</si>
  <si>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</si>
  <si>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</si>
  <si>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</si>
  <si>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</si>
  <si>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</si>
  <si>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</si>
  <si>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</si>
  <si>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</si>
  <si>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</si>
  <si>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</si>
  <si>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</si>
  <si>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</si>
  <si>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</si>
  <si>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</si>
  <si>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</si>
  <si>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</si>
  <si>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</si>
  <si>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</si>
  <si>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</si>
  <si>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</si>
  <si>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</si>
  <si>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</si>
  <si>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</si>
  <si>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</si>
  <si>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</si>
  <si>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</si>
  <si>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</si>
  <si>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</si>
  <si>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</si>
  <si>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</si>
  <si>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</si>
  <si>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</si>
  <si>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</si>
  <si>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</si>
  <si>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</si>
  <si>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</si>
  <si>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</si>
  <si>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</si>
  <si>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</si>
  <si>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</si>
  <si>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</si>
  <si>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</si>
  <si>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</si>
  <si>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</si>
  <si>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</si>
  <si>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</si>
  <si>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</si>
  <si>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</si>
  <si>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</si>
  <si>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</si>
  <si>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</si>
  <si>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</si>
  <si>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</si>
  <si>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</si>
  <si>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</si>
  <si>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</si>
  <si>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</si>
  <si>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</si>
  <si>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</si>
  <si>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</si>
  <si>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</si>
  <si>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</si>
  <si>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</si>
  <si>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</si>
  <si>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</si>
  <si>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</si>
  <si>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</si>
  <si>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</si>
  <si>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</si>
  <si>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</si>
  <si>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</si>
  <si>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</si>
  <si>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</si>
  <si>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</si>
  <si>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</si>
  <si>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</si>
  <si>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</si>
  <si>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</si>
  <si>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</si>
  <si>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</si>
  <si>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</si>
  <si>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</si>
  <si>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</si>
  <si>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</si>
  <si>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</si>
  <si>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</si>
  <si>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</si>
  <si>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</si>
  <si>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</si>
  <si>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</si>
  <si>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</si>
  <si>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</si>
  <si>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</si>
  <si>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</si>
  <si>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</si>
  <si>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</si>
  <si>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</si>
  <si>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</si>
  <si>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</si>
  <si>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</si>
  <si>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</si>
  <si>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</si>
  <si>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</si>
  <si>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</si>
  <si>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</si>
  <si>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</si>
  <si>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</si>
  <si>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</si>
  <si>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</si>
  <si>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</si>
  <si>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</si>
  <si>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</si>
  <si>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</si>
  <si>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</si>
  <si>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</si>
  <si>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</si>
  <si>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</si>
  <si>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</si>
  <si>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</si>
  <si>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</si>
  <si>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</si>
  <si>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</si>
  <si>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</si>
  <si>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</si>
  <si>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</si>
  <si>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</si>
  <si>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</si>
  <si>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</si>
  <si>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</si>
  <si>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</si>
  <si>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</si>
  <si>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</si>
  <si>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</si>
  <si>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</si>
  <si>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</si>
  <si>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</si>
  <si>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</si>
  <si>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</si>
  <si>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</si>
  <si>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</si>
  <si>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</si>
  <si>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</si>
  <si>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</si>
  <si>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</si>
  <si>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</si>
  <si>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</si>
  <si>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</si>
  <si>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</si>
  <si>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</si>
  <si>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</si>
  <si>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</si>
  <si>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</si>
  <si>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</si>
  <si>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</si>
  <si>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</si>
  <si>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</si>
  <si>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</si>
  <si>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</si>
  <si>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</si>
  <si>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</si>
  <si>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</si>
  <si>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</si>
  <si>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</si>
  <si>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</si>
  <si>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</si>
  <si>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</si>
  <si>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</si>
  <si>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</si>
  <si>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</si>
  <si>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</si>
  <si>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</si>
  <si>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</si>
  <si>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</si>
  <si>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</si>
  <si>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</si>
  <si>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</si>
  <si>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</si>
  <si>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</si>
  <si>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</si>
  <si>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</si>
  <si>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</si>
  <si>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</si>
  <si>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</si>
  <si>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</si>
  <si>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</si>
  <si>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</si>
  <si>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</si>
  <si>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</si>
  <si>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</si>
  <si>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</si>
  <si>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</si>
  <si>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</si>
  <si>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</si>
  <si>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</si>
  <si>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</si>
  <si>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</si>
  <si>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</si>
  <si>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</si>
  <si>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</si>
  <si>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</si>
  <si>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</si>
  <si>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</si>
  <si>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</si>
  <si>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</si>
  <si>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</si>
  <si>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</si>
  <si>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</si>
  <si>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</si>
  <si>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</si>
  <si>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</si>
  <si>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</si>
  <si>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</si>
  <si>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</si>
  <si>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</si>
  <si>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</si>
  <si>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</si>
  <si>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</si>
  <si>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</si>
  <si>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</si>
  <si>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</si>
  <si>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</si>
  <si>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</si>
  <si>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</si>
  <si>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</si>
  <si>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</si>
  <si>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</si>
  <si>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</si>
  <si>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</si>
  <si>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</si>
  <si>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</si>
  <si>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</si>
  <si>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</si>
  <si>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</si>
  <si>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</si>
  <si>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</si>
  <si>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</si>
  <si>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</si>
  <si>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</si>
  <si>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</si>
  <si>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</si>
  <si>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</si>
  <si>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</si>
  <si>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</si>
  <si>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</si>
  <si>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</si>
  <si>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</si>
  <si>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</si>
  <si>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</si>
  <si>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</si>
  <si>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</si>
  <si>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</si>
  <si>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</si>
  <si>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</si>
  <si>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</si>
  <si>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</si>
  <si>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</si>
  <si>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</si>
  <si>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</si>
  <si>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</si>
  <si>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</si>
  <si>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</si>
  <si>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</si>
  <si>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</si>
  <si>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</si>
  <si>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</si>
  <si>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</si>
  <si>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</si>
  <si>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</si>
  <si>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</si>
  <si>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</si>
  <si>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</si>
  <si>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</si>
  <si>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</si>
  <si>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</si>
  <si>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</si>
  <si>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</si>
  <si>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</si>
  <si>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</si>
  <si>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</si>
  <si>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</si>
  <si>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</si>
  <si>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</si>
  <si>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</si>
  <si>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</si>
  <si>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</si>
  <si>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</si>
  <si>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</si>
  <si>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</si>
  <si>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</si>
  <si>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</si>
  <si>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</si>
  <si>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</si>
  <si>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</si>
  <si>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</si>
  <si>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</si>
  <si>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</si>
  <si>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</si>
  <si>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</si>
  <si>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</si>
  <si>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</si>
  <si>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</si>
  <si>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</si>
  <si>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</si>
  <si>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</si>
  <si>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</si>
  <si>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</si>
  <si>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</si>
  <si>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</si>
  <si>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</si>
  <si>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</si>
  <si>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</si>
  <si>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</si>
  <si>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</si>
  <si>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</si>
  <si>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</si>
  <si>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</si>
  <si>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</si>
  <si>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</si>
  <si>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</si>
  <si>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</si>
  <si>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</si>
  <si>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</si>
  <si>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</si>
  <si>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</si>
  <si>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</si>
  <si>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</si>
  <si>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</si>
  <si>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</si>
  <si>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</si>
  <si>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</si>
  <si>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</si>
  <si>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</si>
  <si>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</si>
  <si>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</si>
  <si>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</si>
  <si>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</si>
  <si>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</si>
  <si>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</si>
  <si>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</si>
  <si>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</si>
  <si>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</si>
  <si>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</si>
  <si>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</si>
  <si>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</si>
  <si>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</si>
  <si>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</si>
  <si>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</si>
  <si>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</si>
  <si>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</si>
  <si>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</si>
  <si>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</si>
  <si>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</si>
  <si>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</si>
  <si>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</si>
  <si>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</si>
  <si>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</si>
  <si>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</si>
  <si>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</si>
  <si>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</si>
  <si>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</si>
  <si>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</si>
  <si>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</si>
  <si>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</si>
  <si>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</si>
  <si>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</si>
  <si>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</si>
  <si>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</si>
  <si>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</si>
  <si>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</si>
  <si>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</si>
  <si>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</si>
  <si>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</si>
  <si>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</si>
  <si>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</si>
  <si>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</si>
  <si>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</si>
  <si>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</si>
  <si>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</si>
  <si>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</si>
  <si>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</si>
  <si>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</si>
  <si>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</si>
  <si>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</si>
  <si>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</si>
  <si>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</si>
  <si>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</si>
  <si>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</si>
  <si>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</si>
  <si>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</si>
  <si>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</si>
  <si>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</si>
  <si>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</si>
  <si>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</si>
  <si>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</si>
  <si>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</si>
  <si>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</si>
  <si>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</si>
  <si>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</si>
  <si>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</si>
  <si>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</si>
  <si>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</si>
  <si>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</si>
  <si>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</si>
  <si>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</si>
  <si>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</si>
  <si>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</si>
  <si>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</si>
  <si>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</si>
  <si>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</si>
  <si>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</si>
  <si>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</si>
  <si>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</si>
  <si>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</si>
  <si>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</si>
  <si>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</si>
  <si>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</si>
  <si>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</si>
  <si>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</si>
  <si>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</si>
  <si>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</si>
  <si>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</si>
  <si>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</si>
  <si>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</si>
  <si>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</si>
  <si>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</si>
  <si>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</si>
  <si>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</si>
  <si>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</si>
  <si>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</si>
  <si>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</si>
  <si>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</si>
  <si>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</si>
  <si>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</si>
  <si>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</si>
  <si>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</si>
  <si>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</si>
  <si>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</si>
  <si>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</si>
  <si>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</si>
  <si>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</si>
  <si>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</si>
  <si>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</si>
  <si>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</si>
  <si>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</si>
  <si>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</si>
  <si>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</si>
  <si>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</si>
  <si>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</si>
  <si>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</si>
  <si>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</si>
  <si>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</si>
  <si>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</si>
  <si>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</si>
  <si>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</si>
  <si>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</si>
  <si>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</si>
  <si>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</si>
  <si>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</si>
  <si>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</si>
  <si>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</si>
  <si>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</si>
  <si>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</si>
  <si>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</si>
  <si>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</si>
  <si>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</si>
  <si>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</si>
  <si>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</si>
  <si>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</si>
  <si>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</si>
  <si>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</si>
  <si>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</si>
  <si>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</si>
  <si>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</si>
  <si>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</si>
  <si>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</si>
  <si>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</si>
  <si>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</si>
  <si>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</si>
  <si>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</si>
  <si>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</si>
  <si>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</si>
  <si>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</si>
  <si>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</si>
  <si>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</si>
  <si>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</si>
  <si>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</si>
  <si>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</si>
  <si>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</si>
  <si>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</si>
  <si>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</si>
  <si>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</si>
  <si>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</si>
  <si>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</si>
  <si>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</si>
  <si>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</si>
  <si>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</si>
  <si>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</si>
  <si>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</si>
  <si>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</si>
  <si>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</si>
  <si>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</si>
  <si>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</si>
  <si>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</si>
  <si>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</si>
  <si>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</si>
  <si>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</si>
  <si>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</si>
  <si>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</si>
  <si>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</si>
  <si>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</si>
  <si>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</si>
  <si>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</si>
  <si>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</si>
  <si>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</si>
  <si>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</si>
  <si>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</si>
  <si>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</si>
  <si>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</si>
  <si>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</si>
  <si>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</si>
  <si>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</si>
  <si>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</si>
  <si>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</si>
  <si>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</si>
  <si>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</si>
  <si>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</si>
  <si>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</si>
  <si>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</si>
  <si>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</si>
  <si>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</si>
  <si>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</si>
  <si>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</si>
  <si>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</si>
  <si>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</si>
  <si>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</si>
  <si>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</si>
  <si>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</si>
  <si>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</si>
  <si>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</si>
  <si>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</si>
  <si>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</si>
  <si>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</si>
  <si>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</si>
  <si>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</si>
  <si>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</si>
  <si>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</si>
  <si>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</si>
  <si>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</si>
  <si>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</si>
  <si>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</si>
  <si>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</si>
  <si>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</si>
  <si>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</si>
  <si>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</si>
  <si>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</si>
  <si>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</si>
  <si>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</si>
  <si>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</si>
  <si>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</si>
  <si>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</si>
  <si>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</si>
  <si>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</si>
  <si>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</si>
  <si>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</si>
  <si>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</si>
  <si>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</si>
  <si>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</si>
  <si>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</si>
  <si>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</si>
  <si>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</si>
  <si>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</si>
  <si>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</si>
  <si>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</si>
  <si>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</si>
  <si>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</si>
  <si>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</si>
  <si>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</si>
  <si>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</si>
  <si>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</si>
  <si>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</si>
  <si>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</si>
  <si>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</si>
  <si>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</si>
  <si>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</si>
  <si>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</si>
  <si>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</si>
  <si>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</si>
  <si>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</si>
  <si>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</si>
  <si>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</si>
  <si>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</si>
  <si>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</si>
  <si>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</si>
  <si>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</si>
  <si>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</si>
  <si>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</si>
  <si>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</si>
  <si>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</si>
  <si>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</si>
  <si>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</si>
  <si>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</si>
  <si>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</si>
  <si>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</si>
  <si>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</si>
  <si>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</si>
  <si>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</si>
  <si>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</si>
  <si>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</si>
  <si>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</si>
  <si>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</si>
  <si>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</si>
  <si>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</si>
  <si>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</si>
  <si>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</si>
  <si>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</si>
  <si>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</si>
  <si>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</si>
  <si>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</si>
  <si>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</si>
  <si>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</si>
  <si>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</si>
  <si>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</si>
  <si>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</si>
  <si>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</si>
  <si>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</si>
  <si>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</si>
  <si>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</si>
  <si>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</si>
  <si>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</si>
  <si>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</si>
  <si>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</si>
  <si>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</si>
  <si>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</si>
  <si>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</si>
  <si>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</si>
  <si>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</si>
  <si>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</si>
  <si>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</si>
  <si>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</si>
  <si>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</si>
  <si>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</si>
  <si>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</si>
  <si>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</si>
  <si>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</si>
  <si>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</si>
  <si>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</si>
  <si>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</si>
  <si>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</si>
  <si>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</si>
  <si>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</si>
  <si>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</si>
  <si>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</si>
  <si>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</si>
  <si>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</si>
  <si>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</si>
  <si>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</si>
  <si>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</si>
  <si>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</si>
  <si>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</si>
  <si>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</si>
  <si>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</si>
  <si>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</si>
  <si>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</si>
  <si>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</si>
  <si>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</si>
  <si>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</si>
  <si>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</si>
  <si>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</si>
  <si>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</si>
  <si>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</si>
  <si>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</si>
  <si>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</si>
  <si>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</si>
  <si>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</si>
  <si>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</si>
  <si>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</si>
  <si>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</si>
  <si>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</si>
  <si>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</si>
  <si>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</si>
  <si>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</si>
  <si>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</si>
  <si>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</si>
  <si>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</si>
  <si>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</si>
  <si>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</si>
  <si>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</si>
  <si>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</si>
  <si>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</si>
  <si>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</si>
  <si>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</si>
  <si>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</si>
  <si>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</si>
  <si>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</si>
  <si>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</si>
  <si>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</si>
  <si>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</si>
  <si>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</si>
  <si>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</si>
  <si>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</si>
  <si>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</si>
  <si>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</si>
  <si>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</si>
  <si>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</si>
  <si>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</si>
  <si>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</si>
  <si>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</si>
  <si>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</si>
  <si>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</si>
  <si>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</si>
  <si>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</si>
  <si>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</si>
  <si>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</si>
  <si>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</si>
  <si>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</si>
  <si>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</si>
  <si>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</si>
  <si>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</si>
  <si>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</si>
  <si>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</si>
  <si>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</si>
  <si>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</si>
  <si>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</si>
  <si>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</si>
  <si>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</si>
  <si>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</si>
  <si>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</si>
  <si>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</si>
  <si>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</si>
  <si>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</si>
  <si>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</si>
  <si>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</si>
  <si>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</si>
  <si>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</si>
  <si>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</si>
  <si>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</si>
  <si>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</si>
  <si>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</si>
  <si>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</si>
  <si>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</si>
  <si>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</si>
  <si>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</si>
  <si>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</si>
  <si>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</si>
  <si>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</si>
  <si>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</si>
  <si>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</si>
  <si>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</si>
  <si>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</si>
  <si>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</si>
  <si>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</si>
  <si>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</si>
  <si>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</si>
  <si>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</si>
  <si>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</si>
  <si>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</si>
  <si>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</si>
  <si>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</si>
  <si>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</si>
  <si>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</si>
  <si>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</si>
  <si>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</si>
  <si>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</si>
  <si>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</si>
  <si>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</si>
  <si>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</si>
  <si>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</si>
  <si>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</si>
  <si>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</si>
  <si>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</si>
  <si>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</si>
  <si>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</si>
  <si>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</si>
  <si>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</si>
  <si>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</si>
  <si>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</si>
  <si>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</si>
  <si>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</si>
  <si>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</si>
  <si>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</si>
  <si>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</si>
  <si>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</si>
  <si>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</si>
  <si>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</si>
  <si>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</si>
  <si>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</si>
  <si>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</si>
  <si>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</si>
  <si>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</si>
  <si>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</si>
  <si>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</si>
  <si>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</si>
  <si>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</si>
  <si>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</si>
  <si>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</si>
  <si>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</si>
  <si>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</si>
  <si>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</si>
  <si>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</si>
  <si>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</si>
  <si>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</si>
  <si>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</si>
  <si>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</si>
  <si>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</si>
  <si>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</si>
  <si>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</si>
  <si>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</si>
  <si>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</si>
  <si>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</si>
  <si>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</si>
  <si>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</si>
  <si>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</si>
  <si>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</si>
  <si>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</si>
  <si>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</si>
  <si>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</si>
  <si>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</si>
  <si>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</si>
  <si>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</si>
  <si>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</si>
  <si>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</si>
  <si>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</si>
  <si>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</si>
  <si>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</si>
  <si>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</si>
  <si>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</si>
  <si>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</si>
  <si>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</si>
  <si>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</si>
  <si>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</si>
  <si>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</si>
  <si>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</si>
  <si>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</si>
  <si>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</si>
  <si>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</si>
  <si>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</si>
  <si>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</si>
  <si>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</si>
  <si>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</si>
  <si>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</si>
  <si>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</si>
  <si>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</si>
  <si>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</si>
  <si>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</si>
  <si>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</si>
  <si>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</si>
  <si>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</si>
  <si>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</si>
  <si>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</si>
  <si>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</si>
  <si>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</si>
  <si>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</si>
  <si>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</si>
  <si>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</si>
  <si>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</si>
  <si>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</si>
  <si>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</si>
  <si>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</si>
  <si>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</si>
  <si>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</si>
  <si>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</si>
  <si>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</si>
  <si>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</si>
  <si>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</si>
  <si>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</si>
  <si>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</si>
  <si>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</si>
  <si>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</si>
  <si>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</si>
  <si>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</si>
  <si>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</si>
  <si>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</si>
  <si>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</si>
  <si>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</si>
  <si>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</si>
  <si>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</si>
  <si>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</si>
  <si>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</si>
  <si>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</si>
  <si>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</si>
  <si>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</si>
  <si>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</si>
  <si>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</si>
  <si>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</si>
  <si>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</si>
  <si>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</si>
  <si>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</si>
  <si>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</si>
  <si>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</si>
  <si>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</si>
  <si>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</si>
  <si>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</si>
  <si>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</si>
  <si>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</si>
  <si>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</si>
  <si>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</si>
  <si>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</si>
  <si>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</si>
  <si>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</si>
  <si>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</si>
  <si>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</si>
  <si>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</si>
  <si>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</si>
  <si>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</si>
  <si>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</si>
  <si>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</si>
  <si>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</si>
  <si>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</si>
  <si>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</si>
  <si>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</si>
  <si>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</si>
  <si>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</si>
  <si>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</si>
  <si>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</si>
  <si>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</si>
  <si>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</si>
  <si>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</si>
  <si>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</si>
  <si>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</si>
  <si>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</si>
  <si>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</si>
  <si>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</si>
  <si>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</si>
  <si>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</si>
  <si>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</si>
  <si>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</si>
  <si>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</si>
  <si>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</si>
  <si>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</si>
  <si>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</si>
  <si>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</si>
  <si>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</si>
  <si>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</si>
  <si>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</si>
  <si>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</si>
  <si>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</si>
  <si>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</si>
  <si>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</si>
  <si>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</si>
  <si>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</si>
  <si>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</si>
  <si>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</si>
  <si>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</si>
  <si>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</si>
  <si>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</si>
  <si>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</si>
  <si>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</si>
  <si>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</si>
  <si>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</si>
  <si>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</si>
  <si>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</si>
  <si>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</si>
  <si>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</si>
  <si>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</si>
  <si>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</si>
  <si>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</si>
  <si>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</si>
  <si>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</si>
  <si>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</si>
  <si>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</si>
  <si>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</si>
  <si>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</si>
  <si>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</si>
  <si>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</si>
  <si>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</si>
  <si>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</si>
  <si>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</si>
  <si>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</si>
  <si>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</si>
  <si>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</si>
  <si>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</si>
  <si>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</si>
  <si>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</si>
  <si>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</si>
  <si>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</si>
  <si>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</si>
  <si>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</si>
  <si>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</si>
  <si>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</si>
  <si>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</si>
  <si>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</si>
  <si>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</si>
  <si>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</si>
  <si>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</si>
  <si>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</si>
  <si>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</si>
  <si>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</si>
  <si>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</si>
  <si>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</si>
  <si>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</si>
  <si>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</si>
  <si>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</si>
  <si>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</si>
  <si>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</si>
  <si>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</si>
  <si>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</si>
  <si>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</si>
  <si>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</si>
  <si>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</si>
  <si>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</si>
  <si>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</si>
  <si>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</si>
  <si>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</si>
  <si>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</si>
  <si>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</si>
  <si>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</si>
  <si>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</si>
  <si>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</si>
  <si>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</si>
  <si>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</si>
  <si>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</si>
  <si>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</si>
  <si>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</si>
  <si>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</si>
  <si>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</si>
  <si>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</si>
  <si>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</si>
  <si>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</si>
  <si>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</si>
  <si>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</si>
  <si>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</si>
  <si>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</si>
  <si>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</si>
  <si>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</si>
  <si>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</si>
  <si>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</si>
  <si>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</si>
  <si>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</si>
  <si>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</si>
  <si>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</si>
  <si>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</si>
  <si>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</si>
  <si>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</si>
  <si>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</si>
  <si>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</si>
  <si>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</si>
  <si>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</si>
  <si>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</si>
  <si>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</si>
  <si>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</si>
  <si>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</si>
  <si>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</si>
  <si>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</si>
  <si>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</si>
  <si>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</si>
  <si>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</si>
  <si>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</si>
  <si>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</si>
  <si>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</si>
  <si>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</si>
  <si>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</si>
  <si>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</si>
  <si>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</si>
  <si>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</si>
  <si>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</si>
  <si>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</si>
  <si>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</si>
  <si>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</si>
  <si>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</si>
  <si>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</si>
  <si>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</si>
  <si>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</si>
  <si>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</si>
  <si>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</si>
  <si>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</si>
  <si>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</si>
  <si>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</si>
  <si>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</si>
  <si>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</si>
  <si>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</si>
  <si>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</si>
  <si>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</si>
  <si>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</si>
  <si>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</si>
  <si>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</si>
  <si>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</si>
  <si>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</si>
  <si>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</si>
  <si>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</si>
  <si>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</si>
  <si>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</si>
  <si>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</si>
  <si>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</si>
  <si>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</si>
  <si>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</si>
  <si>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</si>
  <si>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</si>
  <si>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</si>
  <si>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</si>
  <si>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</si>
  <si>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</si>
  <si>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</si>
  <si>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</si>
  <si>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</si>
  <si>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</si>
  <si>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</si>
  <si>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</si>
  <si>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</si>
  <si>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</si>
  <si>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</si>
  <si>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</si>
  <si>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</si>
  <si>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</si>
  <si>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</si>
  <si>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</si>
  <si>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</si>
  <si>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</si>
  <si>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</si>
  <si>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</si>
  <si>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</si>
  <si>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</si>
  <si>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</si>
  <si>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</si>
  <si>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</si>
  <si>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</si>
  <si>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</si>
  <si>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</si>
  <si>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</si>
  <si>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</si>
  <si>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</si>
  <si>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</si>
  <si>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</si>
  <si>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</si>
  <si>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</si>
  <si>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</si>
  <si>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</si>
  <si>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</si>
  <si>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</si>
  <si>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</si>
  <si>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</si>
  <si>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</si>
  <si>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</si>
  <si>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</si>
  <si>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</si>
  <si>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</si>
  <si>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</si>
  <si>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</si>
  <si>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</si>
  <si>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</si>
  <si>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</si>
  <si>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</si>
  <si>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</si>
  <si>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</si>
  <si>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</si>
  <si>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</si>
  <si>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</si>
  <si>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</si>
  <si>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</si>
  <si>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</si>
  <si>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</si>
  <si>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</si>
  <si>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</si>
  <si>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</si>
  <si>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</si>
  <si>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</si>
  <si>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</si>
  <si>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</si>
  <si>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</si>
  <si>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</si>
  <si>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</si>
  <si>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</si>
  <si>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</si>
  <si>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</si>
  <si>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</si>
  <si>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</si>
  <si>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</si>
  <si>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</si>
  <si>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</si>
  <si>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</si>
  <si>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</si>
  <si>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</si>
  <si>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</si>
  <si>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</si>
  <si>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</si>
  <si>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</si>
  <si>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</si>
  <si>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</si>
  <si>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</si>
  <si>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</si>
  <si>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</si>
  <si>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</si>
  <si>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</si>
  <si>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</si>
  <si>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</si>
  <si>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</si>
  <si>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</si>
  <si>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</si>
  <si>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</si>
  <si>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</si>
  <si>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</si>
  <si>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</si>
  <si>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</si>
  <si>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</si>
  <si>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</si>
  <si>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</si>
  <si>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</si>
  <si>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</si>
  <si>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</si>
  <si>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</si>
  <si>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</si>
  <si>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</si>
  <si>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</si>
  <si>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</si>
  <si>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</si>
  <si>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</si>
  <si>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</si>
  <si>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</si>
  <si>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</si>
  <si>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</si>
  <si>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</si>
  <si>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</si>
  <si>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</si>
  <si>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</si>
  <si>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</si>
  <si>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</si>
  <si>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</si>
  <si>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</si>
  <si>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</si>
  <si>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</si>
  <si>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</si>
  <si>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</si>
  <si>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</si>
  <si>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</si>
  <si>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</si>
  <si>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</si>
  <si>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</si>
  <si>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</si>
  <si>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</si>
  <si>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</si>
  <si>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</si>
  <si>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</si>
  <si>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</si>
  <si>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</si>
  <si>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</si>
  <si>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</si>
  <si>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</si>
  <si>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</si>
  <si>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</si>
  <si>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</si>
  <si>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</si>
  <si>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</si>
  <si>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</si>
  <si>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</si>
  <si>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</si>
  <si>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</si>
  <si>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</si>
  <si>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</si>
  <si>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</si>
  <si>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</si>
  <si>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</si>
  <si>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</si>
  <si>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</si>
  <si>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</si>
  <si>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</si>
  <si>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</si>
  <si>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</si>
  <si>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</si>
  <si>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</si>
  <si>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</si>
  <si>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</si>
  <si>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</si>
  <si>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</si>
  <si>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</si>
  <si>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</si>
  <si>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</si>
  <si>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</si>
  <si>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</si>
  <si>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</si>
  <si>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</si>
  <si>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</si>
  <si>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</si>
  <si>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</si>
  <si>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</si>
  <si>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</si>
  <si>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</si>
  <si>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</si>
  <si>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</si>
  <si>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</si>
  <si>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</si>
  <si>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</si>
  <si>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</si>
  <si>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</si>
  <si>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</si>
  <si>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</si>
  <si>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</si>
  <si>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</si>
  <si>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</si>
  <si>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</si>
  <si>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</si>
  <si>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</si>
  <si>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</si>
  <si>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</si>
  <si>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</si>
  <si>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</si>
  <si>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</si>
  <si>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</si>
  <si>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</si>
  <si>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</si>
  <si>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</si>
  <si>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</si>
  <si>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</si>
  <si>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</si>
  <si>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</si>
  <si>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</si>
  <si>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</si>
  <si>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</si>
  <si>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</si>
  <si>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</si>
  <si>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</si>
  <si>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</si>
  <si>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</si>
  <si>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</si>
  <si>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</si>
  <si>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</si>
  <si>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</si>
  <si>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</si>
  <si>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</si>
  <si>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</si>
  <si>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</si>
  <si>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</si>
  <si>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</si>
  <si>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</si>
  <si>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</si>
  <si>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</si>
  <si>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</si>
  <si>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</si>
  <si>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</si>
  <si>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</si>
  <si>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</si>
  <si>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</si>
  <si>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</si>
  <si>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</si>
  <si>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</si>
  <si>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</si>
  <si>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</si>
  <si>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</si>
  <si>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</si>
  <si>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</si>
  <si>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</si>
  <si>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</si>
  <si>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</si>
  <si>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</si>
  <si>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</si>
  <si>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</si>
  <si>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</si>
  <si>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</si>
  <si>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</si>
  <si>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</si>
  <si>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</si>
  <si>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</si>
  <si>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</si>
  <si>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</si>
  <si>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</si>
  <si>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</si>
  <si>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</si>
  <si>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</si>
  <si>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</si>
  <si>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</si>
  <si>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</si>
  <si>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</si>
  <si>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</si>
  <si>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</si>
  <si>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</si>
  <si>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</si>
  <si>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</si>
  <si>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</si>
  <si>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</si>
  <si>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</si>
  <si>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</si>
  <si>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</si>
  <si>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</si>
  <si>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</si>
  <si>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</si>
  <si>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</si>
  <si>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</si>
  <si>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</si>
  <si>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</si>
  <si>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</si>
  <si>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</si>
  <si>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</si>
  <si>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</si>
  <si>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</si>
  <si>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</si>
  <si>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</si>
  <si>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</si>
  <si>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</si>
  <si>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</si>
  <si>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</si>
  <si>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</si>
  <si>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</si>
  <si>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</si>
  <si>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</si>
  <si>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</si>
  <si>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</si>
  <si>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</si>
  <si>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</si>
  <si>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</si>
  <si>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</si>
  <si>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</si>
  <si>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</si>
  <si>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</si>
  <si>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</si>
  <si>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</si>
  <si>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</si>
  <si>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</si>
  <si>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</si>
  <si>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</si>
  <si>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</si>
  <si>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</si>
  <si>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</si>
  <si>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</si>
  <si>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</si>
  <si>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</si>
  <si>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</si>
  <si>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</si>
  <si>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</si>
  <si>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</si>
  <si>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</si>
  <si>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</si>
  <si>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</si>
  <si>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</si>
  <si>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</si>
  <si>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</si>
  <si>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</si>
  <si>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</si>
  <si>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</si>
  <si>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</si>
  <si>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</si>
  <si>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</si>
  <si>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</si>
  <si>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</si>
  <si>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</si>
  <si>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</si>
  <si>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</si>
  <si>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</si>
  <si>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</si>
  <si>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</si>
  <si>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</si>
  <si>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</si>
  <si>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</si>
  <si>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</si>
  <si>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</si>
  <si>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</si>
  <si>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</si>
  <si>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</si>
  <si>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</si>
  <si>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</si>
  <si>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</si>
  <si>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</si>
  <si>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</si>
  <si>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</si>
  <si>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</si>
  <si>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</si>
  <si>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</si>
  <si>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</si>
  <si>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</si>
  <si>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</si>
  <si>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</si>
  <si>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</si>
  <si>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</si>
  <si>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</si>
  <si>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</si>
  <si>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</si>
  <si>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</si>
  <si>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</si>
  <si>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</si>
  <si>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</si>
  <si>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</si>
  <si>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</si>
  <si>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</si>
  <si>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</si>
  <si>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</si>
  <si>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</si>
  <si>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</si>
  <si>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</si>
  <si>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</si>
  <si>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</si>
  <si>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</si>
  <si>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</si>
  <si>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</si>
  <si>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</si>
  <si>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</si>
  <si>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</si>
  <si>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</si>
  <si>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</si>
  <si>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</si>
  <si>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</si>
  <si>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</si>
  <si>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</si>
  <si>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</si>
  <si>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</si>
  <si>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</si>
  <si>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</si>
  <si>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</si>
  <si>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</si>
  <si>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</si>
  <si>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</si>
  <si>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</si>
  <si>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</si>
  <si>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</si>
  <si>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</si>
  <si>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</si>
  <si>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</si>
  <si>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</si>
  <si>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</si>
  <si>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</si>
  <si>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</si>
  <si>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</si>
  <si>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</si>
  <si>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</si>
  <si>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</si>
  <si>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</si>
  <si>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</si>
  <si>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</si>
  <si>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</si>
  <si>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</si>
  <si>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</si>
  <si>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</si>
  <si>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</si>
  <si>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</si>
  <si>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</si>
  <si>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</si>
  <si>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</si>
  <si>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</si>
  <si>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</si>
  <si>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</si>
  <si>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</si>
  <si>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</si>
  <si>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</si>
  <si>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</si>
  <si>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</si>
  <si>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</si>
  <si>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</si>
  <si>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</si>
  <si>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</si>
  <si>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</si>
  <si>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</si>
  <si>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</si>
  <si>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</si>
  <si>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</si>
  <si>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</si>
  <si>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</si>
  <si>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</si>
  <si>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</si>
  <si>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</si>
  <si>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</si>
  <si>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</si>
  <si>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</si>
  <si>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</si>
  <si>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</si>
  <si>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</si>
  <si>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</si>
  <si>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</si>
  <si>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</si>
  <si>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</si>
  <si>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</si>
  <si>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</si>
  <si>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</si>
  <si>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</si>
  <si>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</si>
  <si>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</si>
  <si>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</si>
  <si>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</si>
  <si>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</si>
  <si>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</si>
  <si>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</si>
  <si>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</si>
  <si>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</si>
  <si>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</si>
  <si>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</si>
  <si>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</si>
  <si>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</si>
  <si>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</si>
  <si>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</si>
  <si>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</si>
  <si>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</si>
  <si>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</si>
  <si>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</si>
  <si>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</si>
  <si>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</si>
  <si>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</si>
  <si>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</si>
  <si>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</si>
  <si>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</si>
  <si>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</si>
  <si>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</si>
  <si>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</si>
  <si>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</si>
  <si>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</si>
  <si>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</si>
  <si>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</si>
  <si>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</si>
  <si>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</si>
  <si>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</si>
  <si>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</si>
  <si>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</si>
  <si>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</si>
  <si>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</si>
  <si>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</si>
  <si>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</si>
  <si>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</si>
  <si>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</si>
  <si>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</si>
  <si>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</si>
  <si>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</si>
  <si>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</si>
  <si>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</si>
  <si>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</si>
  <si>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</si>
  <si>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</si>
  <si>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</si>
  <si>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</si>
  <si>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</si>
  <si>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</si>
  <si>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</si>
  <si>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</si>
  <si>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</si>
  <si>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</si>
  <si>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</si>
  <si>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</si>
  <si>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</si>
  <si>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</si>
  <si>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</si>
  <si>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</si>
  <si>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</si>
  <si>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</si>
  <si>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</si>
  <si>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</si>
  <si>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</si>
  <si>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</si>
  <si>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</si>
  <si>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</si>
  <si>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</si>
  <si>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</si>
  <si>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</si>
  <si>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</si>
  <si>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</si>
  <si>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</si>
  <si>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</si>
  <si>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</si>
  <si>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</si>
  <si>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</si>
  <si>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</si>
  <si>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</si>
  <si>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</si>
  <si>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</si>
  <si>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</si>
  <si>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</si>
  <si>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</si>
  <si>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</si>
  <si>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</si>
  <si>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</si>
  <si>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</si>
  <si>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</si>
  <si>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</si>
  <si>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</si>
  <si>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</si>
  <si>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</si>
  <si>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</si>
  <si>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</si>
  <si>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</si>
  <si>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</si>
  <si>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</si>
  <si>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</si>
  <si>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</si>
  <si>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</si>
  <si>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</si>
  <si>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</si>
  <si>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</si>
  <si>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</si>
  <si>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</si>
  <si>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</si>
  <si>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</si>
  <si>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</si>
  <si>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</si>
  <si>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</si>
  <si>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</si>
  <si>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</si>
  <si>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</si>
  <si>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</si>
  <si>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</si>
  <si>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</si>
  <si>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</si>
  <si>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</si>
  <si>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</si>
  <si>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</si>
  <si>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</si>
  <si>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</si>
  <si>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</si>
  <si>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</si>
  <si>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</si>
  <si>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</si>
  <si>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</si>
  <si>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</si>
  <si>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</si>
  <si>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</si>
  <si>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</si>
  <si>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</si>
  <si>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</si>
  <si>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</si>
  <si>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</si>
  <si>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</si>
  <si>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</si>
  <si>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</si>
  <si>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</si>
  <si>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</si>
  <si>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</si>
  <si>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</si>
  <si>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</si>
  <si>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</si>
  <si>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</si>
  <si>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</si>
  <si>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</si>
  <si>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</si>
  <si>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</si>
  <si>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</si>
  <si>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</si>
  <si>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</si>
  <si>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</si>
  <si>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</si>
  <si>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</si>
  <si>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</si>
  <si>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</si>
  <si>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</si>
  <si>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</si>
  <si>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</si>
  <si>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</si>
  <si>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</si>
  <si>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</si>
  <si>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</si>
  <si>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</si>
  <si>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</si>
  <si>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</si>
  <si>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</si>
  <si>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</si>
  <si>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</si>
  <si>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</si>
  <si>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</si>
  <si>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</si>
  <si>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</si>
  <si>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</si>
  <si>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</si>
  <si>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</si>
  <si>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</si>
  <si>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</si>
  <si>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</si>
  <si>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</si>
  <si>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</si>
  <si>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</si>
  <si>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</si>
  <si>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</si>
  <si>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</si>
  <si>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</si>
  <si>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</si>
  <si>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</si>
  <si>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</si>
  <si>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</si>
  <si>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</si>
  <si>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</si>
  <si>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</si>
  <si>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</si>
  <si>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</si>
  <si>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</si>
  <si>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</si>
  <si>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</si>
  <si>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</si>
  <si>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</si>
  <si>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</si>
  <si>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</si>
  <si>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</si>
  <si>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</si>
  <si>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</si>
  <si>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</si>
  <si>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</si>
  <si>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</si>
  <si>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</si>
  <si>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</si>
  <si>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</si>
  <si>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</si>
  <si>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</si>
  <si>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</si>
  <si>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</si>
  <si>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</si>
  <si>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</si>
  <si>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</si>
  <si>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</si>
  <si>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</si>
  <si>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</si>
  <si>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</si>
  <si>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</si>
  <si>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</si>
  <si>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</si>
  <si>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</si>
  <si>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</si>
  <si>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</si>
  <si>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</si>
  <si>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</si>
  <si>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</si>
  <si>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</si>
  <si>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</si>
  <si>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</si>
  <si>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</si>
  <si>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</si>
  <si>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</si>
  <si>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</si>
  <si>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</si>
  <si>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</si>
  <si>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</si>
  <si>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</si>
  <si>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</si>
  <si>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</si>
  <si>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</si>
  <si>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</si>
  <si>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</si>
  <si>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</si>
  <si>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</si>
  <si>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</si>
  <si>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</si>
  <si>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</si>
  <si>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</si>
  <si>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</si>
  <si>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</si>
  <si>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</si>
  <si>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</si>
  <si>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</si>
  <si>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</si>
  <si>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</si>
  <si>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</si>
  <si>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</si>
  <si>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</si>
  <si>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</si>
  <si>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</si>
  <si>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</si>
  <si>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</si>
  <si>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</si>
  <si>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</si>
  <si>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</si>
  <si>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</si>
  <si>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</si>
  <si>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</si>
  <si>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</si>
  <si>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</si>
  <si>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</si>
  <si>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</si>
  <si>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</si>
  <si>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</si>
  <si>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</si>
  <si>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</si>
  <si>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</si>
  <si>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</si>
  <si>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</si>
  <si>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</si>
  <si>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</si>
  <si>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</si>
  <si>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</si>
  <si>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</si>
  <si>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</si>
  <si>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</si>
  <si>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</si>
  <si>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</si>
  <si>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</si>
  <si>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</si>
  <si>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</si>
  <si>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</si>
  <si>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</si>
  <si>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</si>
  <si>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</si>
  <si>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</si>
  <si>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</si>
  <si>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</si>
  <si>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</si>
  <si>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</si>
  <si>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</si>
  <si>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</si>
  <si>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</si>
  <si>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</si>
  <si>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</si>
  <si>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</si>
  <si>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</si>
  <si>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</si>
  <si>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</si>
  <si>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</si>
  <si>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</si>
  <si>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</si>
  <si>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</si>
  <si>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</si>
  <si>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</si>
  <si>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</si>
  <si>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</si>
  <si>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</si>
  <si>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</si>
  <si>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</si>
  <si>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</si>
  <si>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</si>
  <si>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</si>
  <si>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</si>
  <si>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</si>
  <si>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</si>
  <si>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</si>
  <si>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</si>
  <si>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</si>
  <si>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</si>
  <si>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</si>
  <si>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</si>
  <si>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</si>
  <si>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</si>
  <si>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</si>
  <si>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</si>
  <si>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</si>
  <si>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</si>
  <si>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</si>
  <si>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</si>
  <si>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</si>
  <si>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</si>
  <si>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</si>
  <si>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</si>
  <si>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</si>
  <si>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</si>
  <si>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</si>
  <si>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</si>
  <si>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</si>
  <si>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</si>
  <si>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</si>
  <si>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</si>
  <si>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</si>
  <si>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</si>
  <si>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</si>
  <si>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</si>
  <si>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</si>
  <si>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</si>
  <si>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</si>
  <si>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</si>
  <si>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</si>
  <si>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</si>
  <si>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</si>
  <si>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</si>
  <si>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</si>
  <si>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</si>
  <si>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</si>
  <si>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</si>
  <si>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</si>
  <si>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</si>
  <si>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</si>
  <si>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</si>
  <si>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</si>
  <si>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</si>
  <si>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</si>
  <si>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</si>
  <si>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</si>
  <si>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</si>
  <si>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</si>
  <si>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</si>
  <si>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</si>
  <si>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</si>
  <si>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</si>
  <si>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</si>
  <si>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</si>
  <si>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</si>
  <si>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</si>
  <si>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</si>
  <si>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</si>
  <si>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</si>
  <si>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</si>
  <si>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</si>
  <si>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</si>
  <si>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</si>
  <si>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</si>
  <si>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</si>
  <si>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</si>
  <si>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</si>
  <si>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</si>
  <si>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</si>
  <si>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</si>
  <si>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</si>
  <si>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</si>
  <si>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</si>
  <si>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</si>
  <si>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</si>
  <si>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</si>
  <si>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</si>
  <si>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</si>
  <si>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</si>
  <si>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</si>
  <si>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</si>
  <si>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</si>
  <si>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</si>
  <si>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</si>
  <si>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</si>
  <si>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</si>
  <si>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</si>
  <si>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</si>
  <si>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</si>
  <si>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</si>
  <si>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</si>
  <si>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</si>
  <si>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</si>
  <si>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</si>
  <si>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</si>
  <si>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</si>
  <si>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</si>
  <si>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</si>
  <si>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</si>
  <si>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</si>
  <si>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</si>
  <si>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</si>
  <si>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</si>
  <si>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</si>
  <si>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</si>
  <si>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</si>
  <si>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</si>
  <si>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</si>
  <si>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</si>
  <si>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</si>
  <si>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</si>
  <si>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</si>
  <si>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</si>
  <si>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</si>
  <si>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</si>
  <si>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</si>
  <si>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</si>
  <si>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</si>
  <si>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</si>
  <si>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</si>
  <si>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</si>
  <si>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</si>
  <si>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</si>
  <si>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</si>
  <si>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</si>
  <si>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</si>
  <si>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</si>
  <si>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</si>
  <si>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</si>
  <si>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</si>
  <si>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</si>
  <si>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</si>
  <si>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</si>
  <si>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</si>
  <si>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</si>
  <si>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</si>
  <si>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</si>
  <si>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</si>
  <si>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</si>
  <si>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</si>
  <si>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</si>
  <si>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</si>
  <si>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</si>
  <si>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</si>
  <si>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</si>
  <si>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</si>
  <si>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</si>
  <si>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</si>
  <si>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</si>
  <si>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</si>
  <si>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</si>
  <si>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</si>
  <si>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</si>
  <si>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</si>
  <si>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</si>
  <si>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</si>
  <si>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</si>
  <si>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</si>
  <si>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</si>
  <si>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</si>
  <si>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</si>
  <si>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</si>
  <si>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</si>
  <si>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</si>
  <si>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</si>
  <si>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</si>
  <si>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</si>
  <si>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</si>
  <si>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</si>
  <si>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</si>
  <si>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</si>
  <si>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</si>
  <si>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</si>
  <si>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</si>
  <si>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</si>
  <si>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</si>
  <si>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</si>
  <si>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</si>
  <si>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</si>
  <si>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</si>
  <si>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</si>
  <si>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</si>
  <si>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</si>
  <si>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</si>
  <si>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</si>
  <si>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</si>
  <si>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</si>
  <si>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</si>
  <si>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</si>
  <si>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</si>
  <si>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</si>
  <si>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</si>
  <si>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</si>
  <si>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</si>
  <si>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</si>
  <si>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</si>
  <si>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</si>
  <si>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</si>
  <si>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</si>
  <si>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</si>
  <si>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</si>
  <si>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</si>
  <si>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</si>
  <si>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</si>
  <si>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</si>
  <si>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</si>
  <si>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</si>
  <si>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</si>
  <si>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</si>
  <si>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</si>
  <si>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</si>
  <si>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</si>
  <si>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</si>
  <si>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</si>
  <si>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</si>
  <si>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</si>
  <si>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</si>
  <si>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</si>
  <si>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</si>
  <si>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</si>
  <si>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</si>
  <si>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</si>
  <si>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</si>
  <si>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</si>
  <si>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</si>
  <si>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</si>
  <si>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</si>
  <si>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</si>
  <si>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</si>
  <si>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</si>
  <si>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</si>
  <si>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</si>
  <si>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</si>
  <si>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</si>
  <si>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</si>
  <si>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</si>
  <si>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</si>
  <si>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</si>
  <si>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</si>
  <si>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</si>
  <si>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</si>
  <si>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</si>
  <si>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</si>
  <si>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</si>
  <si>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</si>
  <si>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</si>
  <si>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</si>
  <si>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</si>
  <si>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</si>
  <si>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</si>
  <si>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</si>
  <si>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</si>
  <si>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</si>
  <si>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</si>
  <si>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</si>
  <si>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</si>
  <si>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</si>
  <si>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</si>
  <si>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</si>
  <si>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</si>
  <si>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</si>
  <si>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</si>
  <si>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</si>
  <si>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</si>
  <si>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</si>
  <si>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</si>
  <si>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</si>
  <si>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</si>
  <si>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</si>
  <si>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</si>
  <si>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</si>
  <si>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</si>
  <si>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</si>
  <si>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</si>
  <si>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</si>
  <si>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</si>
  <si>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</si>
  <si>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</si>
  <si>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</si>
  <si>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</si>
  <si>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</si>
  <si>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</si>
  <si>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</si>
  <si>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</si>
  <si>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</si>
  <si>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</si>
  <si>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</si>
  <si>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</si>
  <si>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</si>
  <si>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</si>
  <si>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</si>
  <si>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</si>
  <si>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</si>
  <si>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</si>
  <si>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</si>
  <si>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</si>
  <si>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</si>
  <si>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</si>
  <si>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</si>
  <si>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</si>
  <si>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</si>
  <si>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</si>
  <si>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</si>
  <si>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</si>
  <si>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</si>
  <si>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</si>
  <si>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</si>
  <si>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</si>
  <si>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</si>
  <si>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</si>
  <si>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</si>
  <si>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</si>
  <si>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</si>
  <si>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</si>
  <si>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</si>
  <si>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</si>
  <si>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</si>
  <si>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</si>
  <si>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</si>
  <si>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</si>
  <si>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</si>
  <si>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</si>
  <si>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</si>
  <si>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</si>
  <si>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</si>
  <si>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</si>
  <si>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</si>
  <si>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</si>
  <si>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</si>
  <si>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</si>
  <si>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</si>
  <si>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</si>
  <si>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</si>
  <si>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</si>
  <si>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</si>
  <si>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</si>
  <si>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</si>
  <si>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</si>
  <si>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</si>
  <si>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</si>
  <si>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</si>
  <si>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</si>
  <si>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</si>
  <si>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</si>
  <si>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</si>
  <si>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</si>
  <si>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</si>
  <si>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</si>
  <si>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</si>
  <si>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</si>
  <si>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</si>
  <si>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</si>
  <si>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</si>
  <si>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</si>
  <si>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</si>
  <si>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</si>
  <si>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</si>
  <si>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</si>
  <si>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</si>
  <si>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</si>
  <si>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</si>
  <si>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</si>
  <si>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</si>
  <si>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</si>
  <si>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</si>
  <si>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</si>
  <si>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</si>
  <si>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</si>
  <si>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</si>
  <si>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</si>
  <si>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</si>
  <si>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</si>
  <si>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</si>
  <si>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</si>
  <si>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</si>
  <si>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</si>
  <si>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</si>
  <si>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</si>
  <si>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</si>
  <si>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</si>
  <si>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</si>
  <si>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</si>
  <si>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</si>
  <si>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</si>
  <si>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</si>
  <si>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</si>
  <si>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</si>
  <si>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</si>
  <si>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</si>
  <si>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</si>
  <si>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</si>
  <si>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</si>
  <si>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</si>
  <si>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</si>
  <si>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</si>
  <si>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</si>
  <si>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</si>
  <si>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</si>
  <si>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</si>
  <si>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</si>
  <si>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</si>
  <si>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</si>
  <si>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</si>
  <si>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</si>
  <si>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</si>
  <si>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</si>
  <si>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</si>
  <si>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</si>
  <si>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</si>
  <si>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</si>
  <si>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</si>
  <si>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</si>
  <si>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</si>
  <si>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</si>
  <si>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</si>
  <si>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</si>
  <si>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</si>
  <si>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</si>
  <si>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</si>
  <si>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</si>
  <si>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</si>
  <si>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</si>
  <si>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</si>
  <si>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</si>
  <si>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</si>
  <si>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</si>
  <si>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</si>
  <si>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</si>
  <si>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</si>
  <si>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</si>
  <si>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</si>
  <si>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</si>
  <si>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</si>
  <si>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</si>
  <si>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</si>
  <si>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</si>
  <si>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</si>
  <si>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</si>
  <si>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</si>
  <si>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</si>
  <si>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</si>
  <si>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</si>
  <si>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</si>
  <si>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</si>
  <si>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</si>
  <si>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</si>
  <si>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</si>
  <si>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</si>
  <si>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</si>
  <si>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</si>
  <si>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</si>
  <si>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</si>
  <si>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</si>
  <si>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</si>
  <si>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</si>
  <si>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</si>
  <si>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</si>
  <si>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</si>
  <si>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</si>
  <si>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</si>
  <si>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</si>
  <si>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</si>
  <si>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</si>
  <si>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</si>
  <si>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</si>
  <si>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</si>
  <si>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</si>
  <si>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</si>
  <si>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</si>
  <si>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</si>
  <si>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</si>
  <si>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</si>
  <si>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</si>
  <si>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</si>
  <si>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</si>
  <si>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</si>
  <si>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</si>
  <si>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</si>
  <si>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</si>
  <si>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</si>
  <si>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</si>
  <si>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</si>
  <si>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</si>
  <si>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</si>
  <si>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</si>
  <si>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</si>
  <si>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</si>
  <si>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</si>
  <si>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</si>
  <si>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</si>
  <si>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</si>
  <si>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</si>
  <si>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</si>
  <si>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</si>
  <si>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</si>
  <si>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</si>
  <si>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</si>
  <si>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</si>
  <si>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</si>
  <si>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</si>
  <si>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</si>
  <si>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</si>
  <si>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</si>
  <si>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</si>
  <si>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</si>
  <si>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</si>
  <si>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</si>
  <si>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</si>
  <si>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</si>
  <si>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</si>
  <si>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</si>
  <si>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</si>
  <si>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</si>
  <si>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</si>
  <si>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</si>
  <si>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</si>
  <si>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</si>
  <si>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</si>
  <si>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</si>
  <si>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</si>
  <si>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</si>
  <si>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</si>
  <si>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</si>
  <si>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</si>
  <si>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</si>
  <si>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</si>
  <si>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</si>
  <si>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</si>
  <si>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</si>
  <si>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</si>
  <si>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</si>
  <si>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</si>
  <si>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</si>
  <si>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</si>
  <si>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</si>
  <si>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</si>
  <si>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</si>
  <si>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</si>
  <si>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</si>
  <si>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</si>
  <si>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</si>
  <si>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</si>
  <si>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</si>
  <si>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</si>
  <si>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</si>
  <si>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</si>
  <si>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</si>
  <si>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</si>
  <si>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</si>
  <si>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</si>
  <si>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</si>
  <si>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</si>
  <si>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</si>
  <si>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</si>
  <si>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</si>
  <si>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</si>
  <si>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</si>
  <si>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</si>
  <si>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</si>
  <si>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</si>
  <si>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</si>
  <si>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</si>
  <si>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</si>
  <si>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</si>
  <si>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</si>
  <si>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</si>
  <si>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</si>
  <si>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</si>
  <si>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</si>
  <si>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</si>
  <si>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</si>
  <si>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</si>
  <si>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</si>
  <si>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</si>
  <si>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</si>
  <si>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</si>
  <si>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</si>
  <si>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</si>
  <si>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</si>
  <si>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</si>
  <si>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</si>
  <si>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</si>
  <si>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</si>
  <si>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</si>
  <si>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</si>
  <si>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</si>
  <si>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</si>
  <si>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</si>
  <si>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</si>
  <si>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</si>
  <si>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</si>
  <si>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</si>
  <si>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</si>
  <si>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</si>
  <si>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</si>
  <si>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</si>
  <si>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</si>
  <si>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</si>
  <si>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</si>
  <si>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</si>
  <si>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</si>
  <si>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</si>
  <si>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</si>
  <si>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</si>
  <si>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</si>
  <si>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</si>
  <si>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</si>
  <si>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</si>
  <si>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</si>
  <si>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</si>
  <si>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</si>
  <si>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</si>
  <si>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</si>
  <si>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</si>
  <si>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</si>
  <si>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</si>
  <si>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</si>
  <si>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</si>
  <si>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</si>
  <si>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</si>
  <si>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</si>
  <si>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</si>
  <si>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</si>
  <si>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</si>
  <si>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</si>
  <si>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</si>
  <si>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</si>
  <si>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</si>
  <si>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</si>
  <si>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</si>
  <si>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</si>
  <si>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</si>
  <si>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</si>
  <si>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</si>
  <si>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</si>
  <si>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</si>
  <si>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</si>
  <si>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</si>
  <si>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</si>
  <si>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</si>
  <si>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</si>
  <si>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</si>
  <si>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</si>
  <si>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</si>
  <si>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</si>
  <si>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</si>
  <si>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</si>
  <si>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</si>
  <si>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</si>
  <si>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</si>
  <si>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</si>
  <si>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</si>
  <si>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</si>
  <si>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</si>
  <si>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</si>
  <si>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</si>
  <si>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</si>
  <si>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</si>
  <si>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</si>
  <si>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</si>
  <si>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</si>
  <si>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</si>
  <si>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</si>
  <si>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</si>
  <si>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</si>
  <si>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</si>
  <si>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</si>
  <si>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</si>
  <si>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</si>
  <si>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</si>
  <si>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</si>
  <si>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</si>
  <si>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</si>
  <si>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</si>
  <si>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</si>
  <si>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</si>
  <si>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</si>
  <si>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</si>
  <si>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</si>
  <si>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</si>
  <si>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</si>
  <si>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</si>
  <si>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</si>
  <si>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</si>
  <si>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</si>
  <si>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</si>
  <si>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</si>
  <si>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</si>
  <si>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</si>
  <si>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</si>
  <si>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</si>
  <si>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</si>
  <si>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</si>
  <si>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</si>
  <si>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</si>
  <si>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</si>
  <si>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</si>
  <si>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</si>
  <si>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</si>
  <si>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</si>
  <si>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</si>
  <si>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</si>
  <si>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</si>
  <si>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</si>
  <si>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</si>
  <si>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</si>
  <si>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</si>
  <si>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</si>
  <si>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</si>
  <si>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</si>
  <si>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</si>
  <si>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</si>
  <si>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</si>
  <si>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</si>
  <si>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</si>
  <si>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</si>
  <si>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</si>
  <si>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</si>
  <si>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</si>
  <si>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</si>
  <si>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</si>
  <si>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</si>
  <si>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</si>
  <si>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</si>
  <si>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</si>
  <si>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</si>
  <si>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</si>
  <si>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</si>
  <si>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</si>
  <si>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</si>
  <si>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</si>
  <si>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</si>
  <si>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</si>
  <si>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</si>
  <si>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</si>
  <si>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</si>
  <si>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</si>
  <si>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</si>
  <si>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</si>
  <si>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</si>
  <si>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</si>
  <si>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</si>
  <si>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</si>
  <si>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</si>
  <si>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</si>
  <si>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</si>
  <si>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</si>
  <si>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</si>
  <si>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</si>
  <si>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</si>
  <si>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</si>
  <si>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</si>
  <si>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</si>
  <si>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</si>
  <si>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</si>
  <si>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</si>
  <si>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</si>
  <si>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</si>
  <si>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</si>
  <si>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</si>
  <si>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</si>
  <si>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</si>
  <si>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</si>
  <si>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</si>
  <si>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</si>
  <si>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</si>
  <si>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</si>
  <si>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</si>
  <si>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</si>
  <si>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</si>
  <si>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</si>
  <si>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</si>
  <si>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</si>
  <si>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</si>
  <si>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</si>
  <si>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</si>
  <si>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</si>
  <si>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</si>
  <si>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</si>
  <si>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</si>
  <si>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</si>
  <si>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</si>
  <si>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</si>
  <si>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</si>
  <si>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</si>
  <si>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</si>
  <si>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</si>
  <si>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</si>
  <si>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</si>
  <si>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</si>
  <si>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</si>
  <si>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</si>
  <si>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</si>
  <si>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</si>
  <si>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</si>
  <si>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</si>
  <si>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</si>
  <si>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</si>
  <si>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</si>
  <si>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</si>
  <si>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</si>
  <si>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</si>
  <si>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</si>
  <si>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</si>
  <si>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</si>
  <si>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</si>
  <si>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</si>
  <si>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</si>
  <si>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</si>
  <si>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</si>
  <si>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</si>
  <si>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</si>
  <si>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</si>
  <si>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</si>
  <si>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</si>
  <si>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</si>
  <si>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</si>
  <si>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</si>
  <si>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</si>
  <si>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</si>
  <si>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</si>
  <si>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</si>
  <si>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</si>
  <si>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</si>
  <si>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</si>
  <si>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</si>
  <si>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</si>
  <si>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</si>
  <si>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</si>
  <si>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</si>
  <si>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</si>
  <si>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</si>
  <si>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</si>
  <si>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</si>
  <si>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</si>
  <si>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</si>
  <si>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</si>
  <si>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</si>
  <si>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</si>
  <si>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</si>
  <si>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</si>
  <si>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</si>
  <si>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</si>
  <si>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</si>
  <si>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</si>
  <si>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</si>
  <si>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</si>
  <si>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</si>
  <si>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</si>
  <si>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</si>
  <si>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</si>
  <si>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</si>
  <si>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</si>
  <si>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</si>
  <si>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</si>
  <si>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</si>
  <si>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</si>
  <si>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</si>
  <si>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</si>
  <si>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</si>
  <si>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</si>
  <si>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</si>
  <si>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</si>
  <si>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</si>
  <si>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</si>
  <si>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</si>
  <si>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</si>
  <si>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</si>
  <si>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</si>
  <si>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</si>
  <si>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</si>
  <si>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</si>
  <si>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</si>
  <si>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</si>
  <si>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</si>
  <si>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</si>
  <si>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</si>
  <si>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</si>
  <si>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</si>
  <si>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</si>
  <si>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</si>
  <si>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</si>
  <si>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</si>
  <si>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</si>
  <si>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</si>
  <si>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</si>
  <si>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</si>
  <si>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</si>
  <si>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</si>
  <si>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</si>
  <si>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</si>
  <si>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</si>
  <si>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</si>
  <si>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</si>
  <si>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</si>
  <si>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</si>
  <si>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</si>
  <si>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</si>
  <si>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</si>
  <si>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</si>
  <si>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</si>
  <si>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</si>
  <si>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</si>
  <si>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</si>
  <si>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</si>
  <si>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</si>
  <si>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</si>
  <si>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</si>
  <si>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</si>
  <si>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</si>
  <si>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</si>
  <si>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</si>
  <si>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</si>
  <si>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</si>
  <si>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</si>
  <si>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</si>
  <si>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</si>
  <si>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</si>
  <si>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</si>
  <si>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</si>
  <si>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</si>
  <si>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</si>
  <si>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</si>
  <si>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</si>
  <si>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</si>
  <si>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</si>
  <si>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</si>
  <si>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</si>
  <si>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</si>
  <si>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</si>
  <si>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</si>
  <si>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</si>
  <si>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</si>
  <si>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</si>
  <si>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</si>
  <si>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</si>
  <si>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</si>
  <si>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</si>
  <si>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</si>
  <si>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</si>
  <si>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</si>
  <si>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</si>
  <si>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</si>
  <si>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</si>
  <si>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</si>
  <si>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</si>
  <si>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</si>
  <si>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</si>
  <si>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</si>
  <si>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</si>
  <si>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</si>
  <si>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</si>
  <si>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</si>
  <si>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</si>
  <si>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</si>
  <si>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</si>
  <si>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</si>
  <si>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</si>
  <si>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</si>
  <si>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</si>
  <si>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</si>
  <si>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</si>
  <si>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</si>
  <si>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</si>
  <si>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</si>
  <si>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</si>
  <si>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</si>
  <si>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</si>
  <si>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</si>
  <si>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</si>
  <si>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</si>
  <si>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</si>
  <si>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</si>
  <si>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</si>
  <si>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</si>
  <si>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</si>
  <si>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</si>
  <si>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</si>
  <si>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</si>
  <si>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</si>
  <si>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</si>
  <si>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</si>
  <si>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</si>
  <si>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</si>
  <si>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</si>
  <si>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</si>
  <si>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</si>
  <si>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</si>
  <si>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</si>
  <si>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</si>
  <si>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</si>
  <si>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</si>
  <si>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</si>
  <si>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</si>
  <si>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</si>
  <si>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</si>
  <si>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</si>
  <si>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</si>
  <si>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</si>
  <si>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</si>
  <si>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</si>
  <si>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</si>
  <si>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</si>
  <si>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</si>
  <si>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</si>
  <si>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</si>
  <si>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</si>
  <si>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</si>
  <si>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</si>
  <si>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</si>
  <si>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</si>
  <si>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</si>
  <si>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</si>
  <si>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</si>
  <si>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</si>
  <si>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</si>
  <si>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</si>
  <si>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</si>
  <si>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</si>
  <si>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</si>
  <si>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</si>
  <si>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</si>
  <si>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</si>
  <si>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</si>
  <si>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</si>
  <si>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</si>
  <si>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</si>
  <si>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</si>
  <si>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</si>
  <si>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</si>
  <si>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</si>
  <si>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</si>
  <si>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</si>
  <si>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</si>
  <si>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</si>
  <si>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</si>
  <si>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</si>
  <si>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</si>
  <si>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</si>
  <si>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</si>
  <si>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</si>
  <si>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</si>
  <si>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</si>
  <si>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</si>
  <si>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</si>
  <si>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</si>
  <si>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</si>
  <si>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</si>
  <si>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</si>
  <si>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</si>
  <si>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</si>
  <si>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</si>
  <si>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</si>
  <si>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</si>
  <si>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</si>
  <si>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</si>
  <si>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</si>
  <si>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</si>
  <si>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</si>
  <si>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</si>
  <si>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</si>
  <si>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</si>
  <si>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</si>
  <si>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</si>
  <si>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</si>
  <si>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</si>
  <si>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</si>
  <si>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</si>
  <si>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</si>
  <si>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</si>
  <si>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</si>
  <si>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</si>
  <si>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</si>
  <si>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</si>
  <si>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</si>
  <si>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</si>
  <si>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</si>
  <si>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</si>
  <si>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</si>
  <si>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</si>
  <si>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</si>
  <si>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</si>
  <si>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</si>
  <si>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</si>
  <si>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</si>
  <si>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</si>
  <si>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</si>
  <si>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</si>
  <si>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</si>
  <si>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</si>
  <si>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</si>
  <si>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</si>
  <si>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</si>
  <si>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</si>
  <si>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</si>
  <si>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</si>
  <si>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</si>
  <si>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</si>
  <si>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</si>
  <si>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</si>
  <si>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</si>
  <si>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</si>
  <si>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</si>
  <si>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</si>
  <si>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</si>
  <si>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</si>
  <si>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</si>
  <si>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</si>
  <si>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</si>
  <si>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</si>
  <si>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</si>
  <si>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</si>
  <si>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</si>
  <si>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</si>
  <si>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</si>
  <si>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</si>
  <si>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</si>
  <si>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</si>
  <si>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</si>
  <si>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</si>
  <si>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</si>
  <si>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</si>
  <si>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</si>
  <si>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</si>
  <si>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</si>
  <si>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</si>
  <si>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</si>
  <si>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</si>
  <si>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</si>
  <si>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</si>
  <si>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</si>
  <si>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</si>
  <si>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</si>
  <si>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</si>
  <si>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</si>
  <si>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</si>
  <si>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</si>
  <si>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</si>
  <si>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</si>
  <si>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</si>
  <si>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</si>
  <si>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</si>
  <si>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</si>
  <si>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</si>
  <si>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</si>
  <si>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</si>
  <si>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</si>
  <si>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</si>
  <si>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</si>
  <si>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</si>
  <si>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</si>
  <si>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</si>
  <si>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</si>
  <si>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</si>
  <si>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</si>
  <si>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</si>
  <si>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</si>
  <si>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</si>
  <si>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</si>
  <si>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</si>
  <si>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</si>
  <si>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</si>
  <si>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</si>
  <si>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</si>
  <si>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</si>
  <si>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</si>
  <si>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</si>
  <si>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</si>
  <si>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</si>
  <si>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</si>
  <si>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</si>
  <si>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</si>
  <si>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</si>
  <si>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</si>
  <si>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</si>
  <si>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</si>
  <si>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</si>
  <si>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</si>
  <si>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</si>
  <si>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</si>
  <si>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</si>
  <si>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</si>
  <si>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</si>
  <si>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</si>
  <si>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</si>
  <si>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</si>
  <si>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</si>
  <si>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</si>
  <si>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</si>
  <si>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</si>
  <si>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</si>
  <si>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</si>
  <si>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</si>
  <si>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</si>
  <si>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</si>
  <si>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</si>
  <si>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</si>
  <si>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</si>
  <si>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</si>
  <si>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</si>
  <si>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</si>
  <si>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</si>
  <si>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</si>
  <si>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</si>
  <si>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</si>
  <si>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</si>
  <si>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</si>
  <si>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</si>
  <si>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</si>
  <si>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</si>
  <si>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</si>
  <si>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</si>
  <si>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</si>
  <si>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</si>
  <si>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</si>
  <si>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</si>
  <si>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</si>
  <si>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</si>
  <si>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</si>
  <si>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</si>
  <si>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</si>
  <si>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</si>
  <si>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</si>
  <si>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</si>
  <si>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</si>
  <si>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</si>
  <si>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</si>
  <si>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</si>
  <si>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</si>
  <si>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</si>
  <si>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</si>
  <si>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</si>
  <si>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</si>
  <si>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</si>
  <si>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</si>
  <si>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</si>
  <si>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</si>
  <si>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</si>
  <si>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</si>
  <si>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</si>
  <si>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</si>
  <si>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</si>
  <si>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</si>
  <si>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</si>
  <si>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</si>
  <si>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</si>
  <si>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</si>
  <si>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</si>
  <si>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</si>
  <si>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</si>
  <si>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</si>
  <si>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</si>
  <si>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</si>
  <si>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</si>
  <si>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</si>
  <si>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</si>
  <si>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</si>
  <si>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</si>
  <si>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</si>
  <si>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</si>
  <si>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</si>
  <si>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</si>
  <si>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</si>
  <si>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</si>
  <si>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</si>
  <si>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</si>
  <si>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</si>
  <si>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</si>
  <si>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</si>
  <si>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</si>
  <si>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</si>
  <si>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</si>
  <si>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</si>
  <si>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</si>
  <si>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</si>
  <si>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</si>
  <si>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</si>
  <si>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</si>
  <si>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</si>
  <si>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</si>
  <si>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</si>
  <si>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</si>
  <si>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</si>
  <si>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</si>
  <si>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</si>
  <si>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</si>
  <si>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</si>
  <si>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</si>
  <si>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</si>
  <si>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</si>
  <si>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</si>
  <si>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</si>
  <si>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</si>
  <si>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</si>
  <si>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</si>
  <si>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</si>
  <si>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</si>
  <si>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</si>
  <si>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</si>
  <si>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</si>
  <si>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</si>
  <si>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</si>
  <si>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</si>
  <si>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</si>
  <si>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</si>
  <si>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</si>
  <si>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</si>
  <si>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</si>
  <si>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</si>
  <si>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</si>
  <si>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</si>
  <si>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</si>
  <si>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</si>
  <si>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</si>
  <si>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</si>
  <si>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</si>
  <si>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</si>
  <si>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</si>
  <si>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</si>
  <si>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</si>
  <si>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</si>
  <si>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</si>
  <si>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</si>
  <si>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</si>
  <si>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</si>
  <si>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</si>
  <si>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</si>
  <si>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</si>
  <si>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</si>
  <si>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</si>
  <si>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</si>
  <si>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</si>
  <si>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</si>
  <si>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</si>
  <si>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</si>
  <si>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</si>
  <si>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</si>
  <si>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</si>
  <si>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</si>
  <si>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</si>
  <si>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</si>
  <si>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</si>
  <si>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</si>
  <si>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</si>
  <si>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</si>
  <si>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</si>
  <si>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</si>
  <si>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</si>
  <si>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</si>
  <si>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</si>
  <si>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</si>
  <si>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</si>
  <si>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</si>
  <si>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</si>
  <si>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</si>
  <si>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</si>
  <si>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</si>
  <si>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</si>
  <si>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</si>
  <si>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</si>
  <si>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</si>
  <si>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</si>
  <si>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</si>
  <si>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</si>
  <si>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</si>
  <si>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</si>
  <si>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</si>
  <si>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</si>
  <si>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</si>
  <si>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</si>
  <si>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</si>
  <si>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</si>
  <si>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</si>
  <si>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</si>
  <si>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</si>
  <si>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</si>
  <si>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</si>
  <si>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</si>
  <si>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</si>
  <si>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</si>
  <si>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</si>
  <si>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</si>
  <si>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</si>
  <si>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</si>
  <si>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</si>
  <si>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</si>
  <si>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</si>
  <si>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</si>
  <si>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</si>
  <si>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</si>
  <si>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</si>
  <si>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</si>
  <si>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</si>
  <si>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</si>
  <si>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</si>
  <si>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</si>
  <si>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</si>
  <si>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</si>
  <si>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</si>
  <si>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</si>
  <si>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</si>
  <si>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</si>
  <si>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</si>
  <si>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</si>
  <si>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</si>
  <si>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</si>
  <si>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</si>
  <si>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</si>
  <si>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</si>
  <si>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</si>
  <si>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</si>
  <si>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</si>
  <si>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</si>
  <si>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</si>
  <si>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</si>
  <si>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</si>
  <si>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</si>
  <si>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</si>
  <si>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</si>
  <si>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</si>
  <si>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</si>
  <si>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</si>
  <si>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</si>
  <si>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</si>
  <si>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</si>
  <si>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</si>
  <si>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</si>
  <si>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</si>
  <si>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</si>
  <si>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</si>
  <si>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</si>
  <si>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</si>
  <si>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</si>
  <si>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</si>
  <si>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</si>
  <si>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</si>
  <si>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</si>
  <si>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</si>
  <si>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</si>
  <si>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</si>
  <si>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</si>
  <si>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</si>
  <si>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</si>
  <si>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</si>
  <si>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</si>
  <si>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</si>
  <si>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</si>
  <si>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</si>
  <si>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</si>
  <si>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</si>
  <si>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</si>
  <si>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</si>
  <si>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</si>
  <si>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</si>
  <si>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</si>
  <si>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</si>
  <si>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</si>
  <si>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</si>
  <si>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</si>
  <si>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</si>
  <si>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</si>
  <si>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</si>
  <si>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</si>
  <si>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</si>
  <si>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</si>
  <si>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</si>
  <si>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</si>
  <si>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</si>
  <si>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</si>
  <si>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</si>
  <si>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</si>
  <si>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</si>
  <si>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</si>
  <si>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</si>
  <si>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</si>
  <si>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</si>
  <si>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</si>
  <si>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</si>
  <si>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</si>
  <si>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</si>
  <si>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</si>
  <si>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</si>
  <si>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</si>
  <si>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</si>
  <si>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</si>
  <si>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</si>
  <si>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</si>
  <si>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</si>
  <si>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</si>
  <si>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</si>
  <si>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</si>
  <si>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</si>
  <si>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</si>
  <si>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</si>
  <si>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</si>
  <si>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</si>
  <si>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</si>
  <si>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</si>
  <si>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</si>
  <si>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</si>
  <si>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</si>
  <si>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</si>
  <si>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</si>
  <si>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</si>
  <si>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</si>
  <si>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</si>
  <si>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</si>
  <si>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</si>
  <si>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</si>
  <si>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</si>
  <si>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</si>
  <si>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</si>
  <si>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</si>
  <si>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</si>
  <si>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</si>
  <si>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</si>
  <si>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</si>
  <si>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</si>
  <si>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</si>
  <si>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</si>
  <si>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</si>
  <si>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</si>
  <si>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</si>
  <si>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</si>
  <si>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</si>
  <si>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</si>
  <si>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</si>
  <si>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</si>
  <si>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</si>
  <si>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</si>
  <si>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</si>
  <si>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</si>
  <si>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</si>
  <si>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</si>
  <si>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</si>
  <si>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</si>
  <si>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</si>
  <si>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</si>
  <si>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</si>
  <si>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</si>
  <si>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</si>
  <si>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</si>
  <si>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</si>
  <si>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</si>
  <si>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</si>
  <si>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</si>
  <si>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</si>
  <si>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</si>
  <si>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</si>
  <si>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</si>
  <si>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</si>
  <si>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</si>
  <si>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</si>
  <si>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</si>
  <si>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</si>
  <si>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</si>
  <si>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</si>
  <si>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</si>
  <si>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</si>
  <si>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</si>
  <si>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</si>
  <si>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</si>
  <si>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</si>
  <si>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</si>
  <si>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</si>
  <si>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</si>
  <si>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</si>
  <si>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</si>
  <si>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</si>
  <si>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</si>
  <si>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</si>
  <si>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</si>
  <si>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</si>
  <si>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</si>
  <si>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</si>
  <si>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</si>
  <si>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</si>
  <si>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</si>
  <si>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</si>
  <si>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</si>
  <si>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</si>
  <si>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</si>
  <si>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</si>
  <si>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</si>
  <si>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</si>
  <si>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</si>
  <si>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</si>
  <si>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</si>
  <si>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</si>
  <si>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</si>
  <si>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</si>
  <si>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</si>
  <si>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</si>
  <si>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</si>
  <si>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</si>
  <si>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</si>
  <si>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</si>
  <si>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</si>
  <si>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</si>
  <si>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</si>
  <si>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</si>
  <si>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</si>
  <si>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</si>
  <si>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</si>
  <si>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</si>
  <si>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</si>
  <si>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</si>
  <si>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</si>
  <si>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</si>
  <si>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</si>
  <si>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</si>
  <si>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</si>
  <si>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</si>
  <si>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</si>
  <si>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</si>
  <si>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</si>
  <si>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</si>
  <si>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</si>
  <si>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</si>
  <si>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</si>
  <si>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</si>
  <si>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</si>
  <si>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</si>
  <si>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</si>
  <si>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</si>
  <si>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</si>
  <si>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</si>
  <si>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</si>
  <si>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</si>
  <si>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</si>
  <si>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</si>
  <si>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</si>
  <si>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</si>
  <si>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</si>
  <si>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</si>
  <si>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</si>
  <si>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</si>
  <si>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</si>
  <si>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</si>
  <si>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</si>
  <si>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</si>
  <si>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</si>
  <si>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</si>
  <si>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</si>
  <si>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</si>
  <si>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</si>
  <si>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</si>
  <si>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</si>
  <si>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</si>
  <si>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</si>
  <si>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</si>
  <si>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</si>
  <si>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</si>
  <si>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</si>
  <si>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</si>
  <si>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</si>
  <si>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</si>
  <si>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</si>
  <si>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</si>
  <si>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</si>
  <si>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</si>
  <si>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</si>
  <si>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</si>
  <si>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</si>
  <si>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</si>
  <si>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</si>
  <si>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</si>
  <si>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</si>
  <si>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</si>
  <si>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</si>
  <si>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</si>
  <si>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</si>
  <si>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</si>
  <si>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</si>
  <si>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</si>
  <si>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</si>
  <si>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</si>
  <si>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</si>
  <si>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</si>
  <si>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</si>
  <si>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</si>
  <si>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</si>
  <si>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</si>
  <si>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</si>
  <si>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</si>
  <si>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</si>
  <si>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</si>
  <si>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</si>
  <si>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</si>
  <si>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</si>
  <si>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</si>
  <si>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</si>
  <si>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</si>
  <si>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</si>
  <si>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</si>
  <si>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</si>
  <si>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</si>
  <si>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</si>
  <si>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</si>
  <si>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</si>
  <si>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</si>
  <si>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</si>
  <si>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</si>
  <si>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</si>
  <si>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</si>
  <si>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</si>
  <si>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</si>
  <si>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</si>
  <si>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</si>
  <si>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</si>
  <si>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</si>
  <si>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</si>
  <si>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</si>
  <si>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</si>
  <si>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</si>
  <si>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</si>
  <si>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</si>
  <si>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</si>
  <si>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</si>
  <si>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</si>
  <si>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</si>
  <si>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</si>
  <si>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</si>
  <si>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</si>
  <si>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</si>
  <si>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</si>
  <si>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</si>
  <si>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</si>
  <si>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</si>
  <si>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</si>
  <si>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</si>
  <si>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</si>
  <si>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</si>
  <si>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</si>
  <si>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</si>
  <si>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</si>
  <si>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</si>
  <si>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</si>
  <si>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</si>
  <si>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</si>
  <si>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</si>
  <si>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</si>
  <si>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</si>
  <si>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</si>
  <si>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</si>
  <si>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</si>
  <si>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</si>
  <si>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</si>
  <si>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</si>
  <si>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</si>
  <si>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</si>
  <si>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</si>
  <si>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</si>
  <si>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</si>
  <si>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</si>
  <si>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</si>
  <si>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</si>
  <si>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</si>
  <si>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</si>
  <si>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</si>
  <si>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</si>
  <si>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</si>
  <si>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</si>
  <si>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</si>
  <si>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</si>
  <si>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</si>
  <si>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</si>
  <si>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</si>
  <si>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</si>
  <si>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</si>
  <si>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</si>
  <si>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</si>
  <si>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</si>
  <si>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</si>
  <si>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</si>
  <si>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</si>
  <si>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</si>
  <si>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</si>
  <si>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</si>
  <si>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</si>
  <si>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</si>
  <si>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</si>
  <si>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</si>
  <si>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</si>
  <si>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</si>
  <si>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</si>
  <si>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</si>
  <si>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</si>
  <si>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</si>
  <si>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</si>
  <si>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</si>
  <si>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</si>
  <si>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</si>
  <si>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</si>
  <si>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</si>
  <si>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</si>
  <si>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</si>
  <si>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</si>
  <si>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</si>
  <si>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</si>
  <si>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</si>
  <si>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</si>
  <si>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</si>
  <si>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</si>
  <si>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</si>
  <si>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</si>
  <si>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</si>
  <si>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</si>
  <si>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</si>
  <si>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</si>
  <si>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</si>
  <si>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</si>
  <si>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</si>
  <si>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</si>
  <si>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</si>
  <si>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</si>
  <si>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</si>
  <si>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</si>
  <si>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</si>
  <si>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</si>
  <si>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</si>
  <si>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</si>
  <si>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</si>
  <si>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</si>
  <si>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</si>
  <si>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</si>
  <si>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</si>
  <si>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</si>
  <si>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</si>
  <si>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</si>
  <si>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</si>
  <si>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</si>
  <si>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</si>
  <si>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</si>
  <si>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</si>
  <si>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</si>
  <si>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</si>
  <si>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</si>
  <si>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</si>
  <si>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</si>
  <si>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</si>
  <si>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</si>
  <si>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</si>
  <si>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</si>
  <si>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</si>
  <si>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</si>
  <si>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</si>
  <si>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</si>
  <si>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</si>
  <si>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</si>
  <si>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</si>
  <si>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</si>
  <si>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</si>
  <si>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</si>
  <si>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</si>
  <si>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</si>
  <si>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</si>
  <si>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</si>
  <si>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</si>
  <si>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</si>
  <si>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</si>
  <si>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</si>
  <si>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</si>
  <si>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</si>
  <si>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</si>
  <si>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</si>
  <si>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</si>
  <si>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</si>
  <si>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</si>
  <si>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</si>
  <si>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</si>
  <si>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</si>
  <si>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</si>
  <si>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</si>
  <si>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</si>
  <si>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</si>
  <si>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</si>
  <si>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</si>
  <si>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</si>
  <si>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</si>
  <si>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</si>
  <si>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</si>
  <si>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</si>
  <si>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</si>
  <si>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</si>
  <si>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</si>
  <si>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</si>
  <si>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</si>
  <si>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</si>
  <si>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</si>
  <si>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</si>
  <si>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</si>
  <si>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</si>
  <si>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</si>
  <si>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</si>
  <si>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</si>
  <si>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</si>
  <si>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</si>
  <si>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</si>
  <si>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</si>
  <si>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</si>
  <si>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</si>
  <si>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</si>
  <si>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</si>
  <si>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</si>
  <si>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</si>
  <si>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</si>
  <si>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</si>
  <si>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</si>
  <si>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</si>
  <si>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</si>
  <si>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</si>
  <si>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</si>
  <si>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</si>
  <si>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</si>
  <si>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</si>
  <si>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</si>
  <si>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</si>
  <si>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</si>
  <si>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</si>
  <si>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</si>
  <si>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</si>
  <si>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</si>
  <si>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</si>
  <si>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</si>
  <si>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</si>
  <si>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</si>
  <si>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</si>
  <si>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</si>
  <si>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</si>
  <si>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</si>
  <si>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</si>
  <si>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</si>
  <si>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</si>
  <si>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</si>
  <si>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</si>
  <si>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</si>
  <si>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</si>
  <si>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</si>
  <si>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</si>
  <si>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</si>
  <si>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</si>
  <si>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</si>
  <si>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</si>
  <si>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</si>
  <si>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</si>
  <si>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</si>
  <si>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</si>
  <si>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</si>
  <si>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</si>
  <si>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</si>
  <si>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</si>
  <si>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</si>
  <si>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</si>
  <si>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</si>
  <si>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</si>
  <si>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</si>
  <si>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</si>
  <si>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</si>
  <si>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</si>
  <si>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</si>
  <si>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</si>
  <si>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</si>
  <si>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</si>
  <si>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</si>
  <si>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</si>
  <si>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</si>
  <si>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</si>
  <si>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</si>
  <si>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</si>
  <si>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</si>
  <si>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</si>
  <si>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</si>
  <si>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</si>
  <si>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</si>
  <si>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</si>
  <si>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</si>
  <si>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</si>
  <si>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</si>
  <si>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</si>
  <si>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</si>
  <si>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</si>
  <si>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</si>
  <si>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</si>
  <si>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</si>
  <si>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</si>
  <si>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</si>
  <si>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</si>
  <si>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</si>
  <si>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</si>
  <si>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</si>
  <si>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</si>
  <si>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</si>
  <si>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</si>
  <si>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</si>
  <si>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</si>
  <si>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</si>
  <si>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</si>
  <si>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</si>
  <si>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</si>
  <si>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</si>
  <si>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</si>
  <si>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</si>
  <si>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</si>
  <si>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</si>
  <si>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</si>
  <si>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</si>
  <si>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</si>
  <si>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</si>
  <si>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</si>
  <si>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</si>
  <si>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</si>
  <si>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</si>
  <si>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</si>
  <si>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</si>
  <si>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</si>
  <si>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</si>
  <si>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</si>
  <si>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</si>
  <si>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</si>
  <si>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</si>
  <si>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</si>
  <si>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</si>
  <si>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</si>
  <si>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</si>
  <si>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</si>
  <si>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</si>
  <si>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</si>
  <si>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</si>
  <si>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</si>
  <si>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</si>
  <si>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</si>
  <si>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</si>
  <si>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</si>
  <si>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</si>
  <si>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</si>
  <si>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</si>
  <si>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</si>
  <si>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</si>
  <si>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</si>
  <si>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</si>
  <si>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</si>
  <si>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</si>
  <si>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</si>
  <si>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</si>
  <si>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</si>
  <si>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</si>
  <si>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</si>
  <si>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</si>
  <si>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</si>
  <si>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</si>
  <si>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</si>
  <si>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</si>
  <si>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</si>
  <si>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</si>
  <si>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</si>
  <si>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</si>
  <si>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</si>
  <si>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</si>
  <si>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</si>
  <si>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</si>
  <si>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</si>
  <si>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</si>
  <si>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</si>
  <si>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</si>
  <si>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</si>
  <si>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</si>
  <si>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</si>
  <si>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</si>
  <si>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</si>
  <si>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</si>
  <si>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</si>
  <si>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</si>
  <si>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</si>
  <si>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</si>
  <si>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</si>
  <si>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</si>
  <si>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</si>
  <si>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</si>
  <si>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</si>
  <si>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</si>
  <si>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</si>
  <si>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</si>
  <si>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</si>
  <si>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</si>
  <si>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</si>
  <si>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</si>
  <si>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</si>
  <si>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</si>
  <si>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</si>
  <si>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</si>
  <si>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</si>
  <si>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</si>
  <si>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</si>
  <si>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</si>
  <si>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</si>
  <si>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</si>
  <si>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</si>
  <si>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</si>
  <si>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</si>
  <si>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</si>
  <si>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</si>
  <si>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</si>
  <si>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</si>
  <si>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</si>
  <si>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</si>
  <si>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</si>
  <si>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</si>
  <si>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</si>
  <si>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</si>
  <si>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</si>
  <si>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</si>
  <si>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</si>
  <si>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</si>
  <si>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</si>
  <si>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</si>
  <si>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</si>
  <si>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</si>
  <si>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</si>
  <si>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</si>
  <si>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</si>
  <si>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</si>
  <si>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</si>
  <si>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</si>
  <si>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</si>
  <si>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</si>
  <si>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</si>
  <si>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</si>
  <si>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</si>
  <si>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</si>
  <si>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</si>
  <si>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</si>
  <si>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</si>
  <si>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</si>
  <si>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</si>
  <si>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</si>
  <si>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</si>
  <si>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</si>
  <si>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</si>
  <si>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</si>
  <si>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</si>
  <si>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</si>
  <si>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</si>
  <si>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</si>
  <si>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</si>
  <si>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</si>
  <si>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</si>
  <si>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</si>
  <si>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</si>
  <si>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</si>
  <si>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</si>
  <si>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</si>
  <si>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</si>
  <si>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</si>
  <si>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</si>
  <si>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</si>
  <si>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</si>
  <si>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</si>
  <si>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</si>
  <si>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</si>
  <si>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</si>
  <si>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</si>
  <si>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</si>
  <si>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</si>
  <si>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</si>
  <si>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</si>
  <si>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</si>
  <si>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</si>
  <si>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</si>
  <si>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</si>
  <si>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</si>
  <si>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</si>
  <si>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</si>
  <si>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</si>
  <si>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</si>
  <si>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</si>
  <si>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</si>
  <si>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</si>
  <si>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</si>
  <si>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</si>
  <si>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</si>
  <si>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</si>
  <si>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</si>
  <si>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</si>
  <si>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</si>
  <si>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</si>
  <si>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</si>
  <si>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</si>
  <si>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</si>
  <si>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</si>
  <si>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</si>
  <si>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</si>
  <si>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</si>
  <si>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</si>
  <si>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</si>
  <si>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</si>
  <si>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</si>
  <si>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</si>
  <si>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</si>
  <si>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</si>
  <si>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</si>
  <si>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</si>
  <si>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</si>
  <si>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</si>
  <si>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</si>
  <si>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</si>
  <si>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</si>
  <si>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</si>
  <si>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</si>
  <si>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</si>
  <si>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</si>
  <si>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</si>
  <si>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</si>
  <si>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</si>
  <si>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</si>
  <si>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</si>
  <si>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</si>
  <si>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</si>
  <si>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</si>
  <si>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</si>
  <si>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</si>
  <si>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</si>
  <si>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</si>
  <si>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</si>
  <si>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</si>
  <si>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</si>
  <si>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</si>
  <si>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</si>
  <si>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</si>
  <si>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</si>
  <si>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</si>
  <si>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</si>
  <si>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</si>
  <si>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</si>
  <si>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</si>
  <si>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</si>
  <si>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</si>
  <si>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</si>
  <si>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</si>
  <si>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</si>
  <si>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</si>
  <si>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</si>
  <si>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</si>
  <si>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</si>
  <si>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</si>
  <si>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</si>
  <si>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</si>
  <si>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</si>
  <si>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</si>
  <si>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</si>
  <si>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</si>
  <si>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</si>
  <si>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</si>
  <si>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</si>
  <si>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</si>
  <si>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</si>
  <si>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</si>
  <si>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</si>
  <si>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</si>
  <si>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</si>
  <si>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</si>
  <si>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</si>
  <si>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</si>
  <si>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</si>
  <si>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</si>
  <si>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</si>
  <si>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</si>
  <si>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</si>
  <si>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</si>
  <si>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</si>
  <si>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</si>
  <si>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</si>
  <si>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</si>
  <si>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</si>
  <si>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</si>
  <si>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</si>
  <si>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</si>
  <si>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</si>
  <si>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</si>
  <si>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</si>
  <si>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</si>
  <si>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</si>
  <si>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</si>
  <si>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</si>
  <si>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</si>
  <si>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</si>
  <si>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</si>
  <si>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</si>
  <si>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</si>
  <si>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</si>
  <si>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</si>
  <si>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</si>
  <si>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</si>
  <si>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</si>
  <si>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</si>
  <si>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</si>
  <si>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</si>
  <si>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</si>
  <si>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</si>
  <si>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</si>
  <si>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</si>
  <si>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</si>
  <si>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</si>
  <si>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</si>
  <si>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</si>
  <si>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</si>
  <si>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</si>
  <si>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</si>
  <si>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</si>
  <si>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</si>
  <si>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</si>
  <si>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</si>
  <si>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</si>
  <si>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</si>
  <si>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</si>
  <si>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</si>
  <si>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</si>
  <si>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</si>
  <si>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</si>
  <si>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</si>
  <si>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</si>
  <si>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</si>
  <si>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</si>
  <si>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</si>
  <si>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</si>
  <si>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</si>
  <si>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</si>
  <si>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</si>
  <si>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</si>
  <si>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</si>
  <si>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</si>
  <si>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</si>
  <si>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</si>
  <si>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</si>
  <si>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</si>
  <si>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</si>
  <si>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</si>
  <si>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</si>
  <si>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</si>
  <si>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</si>
  <si>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</si>
  <si>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</si>
  <si>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</si>
  <si>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</si>
  <si>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</si>
  <si>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</si>
  <si>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</si>
  <si>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</si>
  <si>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</si>
  <si>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</si>
  <si>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</si>
  <si>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</si>
  <si>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</si>
  <si>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</si>
  <si>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</si>
  <si>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</si>
  <si>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</si>
  <si>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</si>
  <si>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</si>
  <si>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</si>
  <si>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</si>
  <si>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</si>
  <si>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</si>
  <si>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</si>
  <si>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</si>
  <si>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</si>
  <si>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</si>
  <si>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</si>
  <si>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</si>
  <si>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</si>
  <si>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</si>
  <si>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</si>
  <si>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</si>
  <si>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</si>
  <si>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</si>
  <si>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</si>
  <si>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</si>
  <si>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</si>
  <si>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</si>
  <si>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</si>
  <si>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</si>
  <si>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</si>
  <si>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</si>
  <si>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</si>
  <si>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</si>
  <si>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</si>
  <si>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</si>
  <si>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</si>
  <si>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</si>
  <si>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</si>
  <si>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</si>
  <si>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</si>
  <si>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</si>
  <si>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</si>
  <si>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</si>
  <si>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</si>
  <si>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</si>
  <si>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</si>
  <si>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</si>
  <si>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</si>
  <si>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</si>
  <si>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</si>
  <si>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</si>
  <si>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</si>
  <si>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</si>
  <si>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</si>
  <si>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</si>
  <si>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</si>
  <si>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</si>
  <si>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</si>
  <si>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</si>
  <si>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</si>
  <si>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</si>
  <si>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</si>
  <si>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</si>
  <si>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</si>
  <si>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</si>
  <si>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</si>
  <si>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</si>
  <si>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</si>
  <si>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</si>
  <si>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</si>
  <si>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</si>
  <si>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</si>
  <si>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</si>
  <si>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</si>
  <si>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</si>
  <si>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</si>
  <si>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</si>
  <si>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</si>
  <si>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</si>
  <si>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</si>
  <si>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</si>
  <si>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</si>
  <si>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</si>
  <si>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</si>
  <si>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</si>
  <si>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</si>
  <si>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</si>
  <si>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</si>
  <si>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</si>
  <si>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</si>
  <si>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</si>
  <si>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</si>
  <si>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</si>
  <si>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</si>
  <si>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</si>
  <si>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</si>
  <si>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</si>
  <si>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</si>
  <si>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</si>
  <si>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</si>
  <si>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</si>
  <si>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</si>
  <si>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</si>
  <si>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</si>
  <si>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</si>
  <si>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</si>
  <si>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</si>
  <si>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</si>
  <si>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</si>
  <si>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</si>
  <si>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</si>
  <si>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</si>
  <si>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</si>
  <si>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</si>
  <si>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</si>
  <si>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</si>
  <si>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</si>
  <si>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</si>
  <si>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</si>
  <si>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</si>
  <si>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</si>
  <si>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</si>
  <si>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</si>
  <si>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</si>
  <si>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</si>
  <si>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</si>
  <si>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</si>
  <si>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</si>
  <si>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</si>
  <si>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</si>
  <si>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</si>
  <si>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</si>
  <si>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</si>
  <si>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</si>
  <si>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</si>
  <si>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</si>
  <si>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</si>
  <si>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</si>
  <si>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</si>
  <si>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</si>
  <si>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</si>
  <si>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</si>
  <si>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</si>
  <si>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</si>
  <si>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</si>
  <si>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</si>
  <si>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</si>
  <si>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</si>
  <si>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</si>
  <si>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</si>
  <si>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</si>
  <si>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</si>
  <si>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</si>
  <si>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</si>
  <si>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</si>
  <si>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</si>
  <si>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</si>
  <si>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</si>
  <si>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</si>
  <si>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</si>
  <si>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</si>
  <si>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</si>
  <si>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</si>
  <si>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</si>
  <si>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</si>
  <si>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</si>
  <si>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</si>
  <si>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</si>
  <si>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</si>
  <si>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</si>
  <si>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</si>
  <si>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</si>
  <si>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</si>
  <si>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</si>
  <si>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</si>
  <si>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</si>
  <si>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</si>
  <si>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</si>
  <si>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</si>
  <si>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</si>
  <si>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</si>
  <si>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</si>
  <si>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</si>
  <si>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</si>
  <si>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</si>
  <si>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</si>
  <si>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</si>
  <si>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</si>
  <si>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</si>
  <si>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</si>
  <si>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</si>
  <si>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</si>
  <si>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</si>
  <si>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</si>
  <si>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</si>
  <si>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</si>
  <si>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</si>
  <si>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</si>
  <si>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</si>
  <si>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</si>
  <si>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</si>
  <si>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</si>
  <si>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</si>
  <si>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</si>
  <si>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</si>
  <si>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</si>
  <si>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</si>
  <si>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</si>
  <si>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</si>
  <si>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</si>
  <si>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</si>
  <si>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</si>
  <si>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</si>
  <si>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</si>
  <si>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</si>
  <si>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</si>
  <si>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</si>
  <si>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</si>
  <si>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</si>
  <si>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</si>
  <si>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</si>
  <si>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</si>
  <si>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</si>
  <si>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</si>
  <si>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</si>
  <si>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</si>
  <si>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</si>
  <si>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</si>
  <si>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</si>
  <si>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</si>
  <si>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</si>
  <si>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</si>
  <si>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</si>
  <si>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</si>
  <si>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</si>
  <si>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</si>
  <si>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</si>
  <si>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</si>
  <si>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</si>
  <si>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</si>
  <si>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</si>
  <si>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</si>
  <si>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</si>
  <si>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</si>
  <si>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</si>
  <si>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</si>
  <si>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</si>
  <si>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</si>
  <si>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</si>
  <si>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</si>
  <si>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</si>
  <si>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</si>
  <si>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</si>
  <si>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</si>
  <si>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</si>
  <si>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</si>
  <si>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</si>
  <si>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</si>
  <si>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</si>
  <si>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</si>
  <si>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</si>
  <si>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</si>
  <si>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</si>
  <si>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</si>
  <si>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</si>
  <si>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</si>
  <si>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</si>
  <si>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</si>
  <si>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</si>
  <si>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</si>
  <si>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</si>
  <si>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</si>
  <si>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</si>
  <si>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</si>
  <si>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</si>
  <si>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</si>
  <si>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</si>
  <si>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</si>
  <si>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</si>
  <si>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</si>
  <si>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</si>
  <si>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</si>
  <si>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</si>
  <si>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</si>
  <si>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</si>
  <si>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</si>
  <si>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</si>
  <si>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</si>
  <si>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</si>
  <si>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</si>
  <si>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</si>
  <si>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</si>
  <si>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</si>
  <si>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</si>
  <si>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</si>
  <si>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</si>
  <si>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</si>
  <si>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</si>
  <si>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</si>
  <si>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</si>
  <si>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</si>
  <si>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</si>
  <si>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</si>
  <si>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</si>
  <si>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</si>
  <si>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</si>
  <si>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</si>
  <si>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</si>
  <si>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</si>
  <si>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</si>
  <si>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</si>
  <si>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</si>
  <si>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</si>
  <si>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</si>
  <si>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</si>
  <si>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</si>
  <si>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</si>
  <si>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</si>
  <si>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</si>
  <si>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</si>
  <si>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</si>
  <si>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</si>
  <si>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</si>
  <si>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</si>
  <si>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</si>
  <si>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</si>
  <si>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</si>
  <si>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</si>
  <si>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</si>
  <si>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</si>
  <si>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</si>
  <si>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</si>
  <si>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</si>
  <si>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</si>
  <si>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</si>
  <si>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</si>
  <si>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</si>
  <si>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</si>
  <si>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</si>
  <si>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</si>
  <si>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</si>
  <si>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</si>
  <si>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</si>
  <si>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</si>
  <si>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</si>
  <si>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</si>
  <si>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</si>
  <si>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</si>
  <si>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</si>
  <si>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</si>
  <si>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</si>
  <si>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</si>
  <si>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</si>
  <si>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</si>
  <si>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</si>
  <si>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</si>
  <si>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</si>
  <si>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</si>
  <si>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</si>
  <si>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</si>
  <si>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</si>
  <si>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</si>
  <si>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</si>
  <si>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</si>
  <si>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</si>
  <si>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</si>
  <si>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</si>
  <si>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</si>
  <si>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</si>
  <si>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</si>
  <si>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</si>
  <si>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</si>
  <si>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</si>
  <si>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</si>
  <si>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</si>
  <si>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</si>
  <si>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</si>
  <si>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</si>
  <si>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</si>
  <si>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</si>
  <si>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</si>
  <si>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</si>
  <si>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</si>
  <si>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</si>
  <si>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</si>
  <si>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</si>
  <si>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</si>
  <si>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</si>
  <si>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</si>
  <si>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</si>
  <si>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</si>
  <si>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</si>
  <si>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</si>
  <si>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</si>
  <si>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</si>
  <si>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</si>
  <si>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</si>
  <si>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</si>
  <si>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</si>
  <si>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</si>
  <si>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</si>
  <si>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</si>
  <si>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</si>
  <si>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</si>
  <si>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</si>
  <si>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</si>
  <si>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</si>
  <si>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</si>
  <si>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</si>
  <si>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</si>
  <si>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</si>
  <si>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</si>
  <si>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</si>
  <si>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</si>
  <si>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</si>
  <si>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</si>
  <si>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</si>
  <si>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</si>
  <si>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</si>
  <si>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</si>
  <si>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</si>
  <si>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</si>
  <si>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</si>
  <si>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</si>
  <si>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</si>
  <si>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</si>
  <si>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</si>
  <si>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</si>
  <si>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</si>
  <si>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</si>
  <si>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</si>
  <si>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</si>
  <si>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</si>
  <si>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</si>
  <si>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</si>
  <si>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</si>
  <si>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</si>
  <si>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</si>
  <si>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</si>
  <si>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</si>
  <si>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</si>
  <si>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</si>
  <si>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</si>
  <si>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</si>
  <si>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</si>
  <si>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</si>
  <si>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</si>
  <si>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</si>
  <si>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</si>
  <si>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</si>
  <si>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</si>
  <si>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</si>
  <si>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</si>
  <si>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</si>
  <si>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</si>
  <si>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</si>
  <si>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</si>
  <si>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</si>
  <si>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</si>
  <si>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</si>
  <si>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</si>
  <si>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</si>
  <si>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</si>
  <si>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</si>
  <si>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</si>
  <si>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</si>
  <si>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</si>
  <si>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</si>
  <si>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</si>
  <si>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</si>
  <si>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</si>
  <si>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</si>
  <si>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</si>
  <si>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</si>
  <si>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</si>
  <si>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</si>
  <si>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</si>
  <si>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</si>
  <si>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</si>
  <si>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</si>
  <si>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</si>
  <si>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</si>
  <si>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</si>
  <si>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</si>
  <si>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</si>
  <si>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</si>
  <si>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</si>
  <si>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</si>
  <si>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</si>
  <si>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</si>
  <si>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</si>
  <si>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</si>
  <si>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</si>
  <si>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</si>
  <si>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</si>
  <si>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</si>
  <si>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</si>
  <si>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</si>
  <si>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</si>
  <si>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</si>
  <si>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</si>
  <si>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</si>
  <si>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</si>
  <si>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</si>
  <si>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</si>
  <si>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</si>
  <si>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</si>
  <si>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</si>
  <si>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</si>
  <si>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</si>
  <si>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</si>
  <si>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</si>
  <si>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</si>
  <si>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</si>
  <si>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</si>
  <si>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</si>
  <si>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</si>
  <si>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</si>
  <si>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</si>
  <si>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</si>
  <si>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</si>
  <si>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</si>
  <si>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</si>
  <si>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</si>
  <si>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</si>
  <si>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</si>
  <si>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</si>
  <si>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</si>
  <si>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</si>
  <si>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</si>
  <si>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</si>
  <si>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</si>
  <si>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</si>
  <si>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</si>
  <si>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</si>
  <si>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</si>
  <si>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</si>
  <si>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</si>
  <si>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</si>
  <si>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</si>
  <si>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</si>
  <si>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</si>
  <si>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</si>
  <si>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</si>
  <si>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</si>
  <si>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</si>
  <si>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</si>
  <si>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</si>
  <si>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</si>
  <si>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</si>
  <si>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</si>
  <si>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</si>
  <si>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</si>
  <si>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</si>
  <si>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</si>
  <si>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</si>
  <si>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</si>
  <si>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</si>
  <si>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</si>
  <si>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</si>
  <si>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</si>
  <si>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</si>
  <si>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</si>
  <si>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</si>
  <si>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</si>
  <si>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</si>
  <si>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</si>
  <si>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</si>
  <si>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</si>
  <si>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</si>
  <si>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</si>
  <si>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</si>
  <si>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</si>
  <si>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</si>
  <si>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</si>
  <si>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</si>
  <si>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</si>
  <si>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</si>
  <si>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</si>
  <si>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</si>
  <si>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</si>
  <si>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</si>
  <si>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</si>
  <si>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</si>
  <si>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</si>
  <si>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</si>
  <si>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</si>
  <si>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</si>
  <si>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</si>
  <si>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</si>
  <si>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</si>
  <si>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</si>
  <si>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</si>
  <si>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</si>
  <si>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</si>
  <si>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</si>
  <si>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</si>
  <si>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</si>
  <si>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</si>
  <si>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</si>
  <si>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</si>
  <si>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</si>
  <si>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</si>
  <si>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</si>
  <si>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</si>
  <si>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</si>
  <si>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</si>
  <si>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</si>
  <si>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</si>
  <si>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</si>
  <si>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</si>
  <si>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</si>
  <si>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</si>
  <si>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</si>
  <si>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</si>
  <si>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</si>
  <si>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</si>
  <si>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</si>
  <si>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</si>
  <si>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</si>
  <si>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</si>
  <si>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</si>
  <si>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</si>
  <si>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</si>
  <si>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</si>
  <si>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</si>
  <si>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</si>
  <si>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</si>
  <si>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</si>
  <si>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</si>
  <si>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</si>
  <si>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</si>
  <si>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</si>
  <si>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</si>
  <si>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</si>
  <si>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</si>
  <si>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</si>
  <si>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</si>
  <si>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</si>
  <si>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</si>
  <si>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</si>
  <si>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</si>
  <si>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</si>
  <si>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</si>
  <si>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</si>
  <si>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</si>
  <si>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</si>
  <si>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</si>
  <si>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</si>
  <si>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</si>
  <si>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</si>
  <si>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</si>
  <si>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</si>
  <si>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</si>
  <si>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</si>
  <si>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</si>
  <si>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</si>
  <si>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</si>
  <si>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</si>
  <si>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</si>
  <si>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</si>
  <si>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</si>
  <si>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</si>
  <si>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</si>
  <si>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</si>
  <si>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</si>
  <si>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</si>
  <si>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</si>
  <si>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</si>
  <si>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</si>
  <si>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</si>
  <si>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</si>
  <si>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</si>
  <si>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</si>
  <si>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</si>
  <si>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</si>
  <si>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</si>
  <si>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</si>
  <si>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</si>
  <si>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</si>
  <si>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</si>
  <si>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</si>
  <si>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</si>
  <si>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</si>
  <si>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</si>
  <si>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</si>
  <si>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</si>
  <si>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</si>
  <si>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</si>
  <si>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</si>
  <si>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</si>
  <si>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</si>
  <si>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</si>
  <si>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</si>
  <si>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</si>
  <si>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</si>
  <si>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</si>
  <si>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</si>
  <si>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</si>
  <si>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</si>
  <si>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</si>
  <si>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</si>
  <si>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</si>
  <si>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</si>
  <si>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</si>
  <si>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</si>
  <si>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</si>
  <si>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</si>
  <si>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</si>
  <si>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</si>
  <si>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</si>
  <si>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</si>
  <si>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</si>
  <si>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</si>
  <si>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</si>
  <si>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</si>
  <si>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</si>
  <si>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</si>
  <si>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</si>
  <si>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</si>
  <si>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</si>
  <si>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</si>
  <si>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</si>
  <si>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</si>
  <si>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</si>
  <si>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</si>
  <si>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</si>
  <si>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</si>
  <si>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</si>
  <si>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</si>
  <si>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</si>
  <si>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</si>
  <si>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</si>
  <si>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</si>
  <si>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</si>
  <si>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</si>
  <si>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</si>
  <si>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</si>
  <si>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</si>
  <si>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</si>
  <si>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</si>
  <si>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</si>
  <si>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</si>
  <si>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</si>
  <si>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</si>
  <si>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</si>
  <si>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</si>
  <si>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</si>
  <si>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</si>
  <si>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</si>
  <si>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</si>
  <si>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</si>
  <si>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</si>
  <si>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</si>
  <si>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</si>
  <si>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</si>
  <si>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</si>
  <si>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</si>
  <si>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</si>
  <si>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</si>
  <si>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</si>
  <si>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</si>
  <si>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</si>
  <si>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</si>
  <si>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</si>
  <si>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</si>
  <si>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</si>
  <si>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</si>
  <si>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</si>
  <si>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</si>
  <si>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</si>
  <si>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</si>
  <si>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</si>
  <si>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</si>
  <si>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</si>
  <si>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</si>
  <si>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</si>
  <si>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</si>
  <si>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</si>
  <si>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</si>
  <si>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</si>
  <si>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</si>
  <si>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</si>
  <si>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</si>
  <si>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</si>
  <si>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</si>
  <si>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</si>
  <si>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</si>
  <si>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</si>
  <si>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</si>
  <si>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</si>
  <si>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</si>
  <si>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</si>
  <si>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</si>
  <si>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</si>
  <si>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</si>
  <si>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</si>
  <si>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</si>
  <si>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</si>
  <si>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</si>
  <si>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</si>
  <si>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</si>
  <si>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</si>
  <si>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</si>
  <si>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</si>
  <si>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</si>
  <si>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</si>
  <si>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</si>
  <si>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</si>
  <si>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</si>
  <si>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</si>
  <si>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</si>
  <si>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</si>
  <si>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</si>
  <si>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</si>
  <si>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</si>
  <si>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</si>
  <si>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</si>
  <si>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</si>
  <si>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</si>
  <si>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</si>
  <si>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</si>
  <si>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</si>
  <si>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</si>
  <si>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</si>
  <si>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</si>
  <si>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</si>
  <si>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</si>
  <si>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</si>
  <si>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</si>
  <si>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</si>
  <si>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</si>
  <si>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</si>
  <si>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</si>
  <si>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</si>
  <si>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</si>
  <si>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</si>
  <si>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</si>
  <si>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</si>
  <si>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</si>
  <si>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</si>
  <si>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</si>
  <si>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</si>
  <si>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</si>
  <si>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</si>
  <si>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</si>
  <si>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</si>
  <si>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</si>
  <si>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</si>
  <si>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</si>
  <si>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</si>
  <si>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</si>
  <si>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</si>
  <si>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</si>
  <si>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</si>
  <si>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</si>
  <si>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</si>
  <si>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</si>
  <si>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</si>
  <si>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</si>
  <si>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</si>
  <si>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</si>
  <si>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</si>
  <si>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</si>
  <si>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</si>
  <si>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</si>
  <si>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</si>
  <si>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</si>
  <si>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</si>
  <si>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</si>
  <si>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</si>
  <si>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</si>
  <si>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</si>
  <si>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</si>
  <si>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</si>
  <si>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</si>
  <si>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</si>
  <si>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</si>
  <si>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</si>
  <si>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</si>
  <si>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</si>
  <si>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</si>
  <si>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</si>
  <si>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</si>
  <si>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</si>
  <si>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</si>
  <si>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</si>
  <si>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</si>
  <si>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</si>
  <si>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</si>
  <si>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</si>
  <si>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</si>
  <si>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</si>
  <si>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</si>
  <si>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</si>
  <si>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</si>
  <si>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</si>
  <si>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</si>
  <si>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</si>
  <si>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</si>
  <si>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</si>
  <si>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</si>
  <si>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</si>
  <si>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</si>
  <si>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</si>
  <si>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</si>
  <si>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</si>
  <si>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</si>
  <si>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</si>
  <si>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</si>
  <si>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</si>
  <si>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</si>
  <si>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</si>
  <si>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</si>
  <si>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</si>
  <si>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</si>
  <si>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</si>
  <si>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</si>
  <si>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</si>
  <si>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</si>
  <si>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</si>
  <si>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</si>
  <si>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</si>
  <si>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</si>
  <si>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</si>
  <si>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</si>
  <si>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</si>
  <si>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</si>
  <si>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</si>
  <si>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</si>
  <si>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</si>
  <si>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</si>
  <si>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</si>
  <si>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</si>
  <si>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</si>
  <si>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</si>
  <si>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</si>
  <si>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</si>
  <si>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</si>
  <si>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</si>
  <si>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</si>
  <si>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</si>
  <si>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</si>
  <si>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</si>
  <si>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</si>
  <si>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</si>
  <si>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</si>
  <si>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</si>
  <si>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</si>
  <si>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</si>
  <si>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</si>
  <si>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</si>
  <si>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</si>
  <si>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</si>
  <si>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</si>
  <si>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</si>
  <si>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</si>
  <si>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</si>
  <si>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</si>
  <si>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</si>
  <si>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</si>
  <si>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</si>
  <si>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</si>
  <si>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</si>
  <si>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</si>
  <si>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</si>
  <si>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</si>
  <si>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</si>
  <si>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</si>
  <si>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</si>
  <si>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</si>
  <si>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</si>
  <si>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</si>
  <si>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</si>
  <si>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</si>
  <si>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</si>
  <si>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</si>
  <si>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</si>
  <si>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</si>
  <si>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</si>
  <si>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</si>
  <si>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</si>
  <si>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</si>
  <si>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</si>
  <si>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</si>
  <si>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</si>
  <si>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</si>
  <si>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</si>
  <si>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</si>
  <si>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</si>
  <si>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</si>
  <si>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</si>
  <si>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</si>
  <si>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</si>
  <si>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</si>
  <si>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</si>
  <si>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</si>
  <si>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</si>
  <si>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</si>
  <si>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</si>
  <si>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</si>
  <si>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</si>
  <si>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</si>
  <si>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</si>
  <si>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</si>
  <si>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</si>
  <si>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</si>
  <si>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</si>
  <si>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</si>
  <si>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</si>
  <si>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</si>
  <si>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</si>
  <si>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</si>
  <si>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</si>
  <si>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</si>
  <si>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</si>
  <si>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</si>
  <si>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</si>
  <si>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</si>
  <si>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</si>
  <si>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</si>
  <si>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</si>
  <si>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</si>
  <si>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</si>
  <si>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</si>
  <si>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</si>
  <si>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</si>
  <si>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</si>
  <si>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</si>
  <si>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</si>
  <si>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</si>
  <si>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</si>
  <si>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</si>
  <si>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</si>
  <si>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</si>
  <si>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</si>
  <si>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</si>
  <si>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</si>
  <si>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</si>
  <si>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</si>
  <si>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</si>
  <si>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</si>
  <si>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</si>
  <si>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</si>
  <si>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</si>
  <si>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</si>
  <si>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</si>
  <si>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</si>
  <si>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</si>
  <si>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</si>
  <si>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</si>
  <si>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</si>
  <si>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</si>
  <si>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</si>
  <si>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</si>
  <si>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</si>
  <si>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</si>
  <si>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</si>
  <si>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</si>
  <si>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</si>
  <si>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</si>
  <si>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</si>
  <si>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</si>
  <si>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</si>
  <si>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</si>
  <si>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</si>
  <si>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</si>
  <si>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</si>
  <si>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</si>
  <si>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</si>
  <si>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</si>
  <si>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</si>
  <si>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</si>
  <si>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</si>
  <si>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</si>
  <si>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</si>
  <si>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</si>
  <si>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</si>
  <si>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</si>
  <si>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</si>
  <si>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</si>
  <si>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</si>
  <si>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</si>
  <si>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</si>
  <si>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</si>
  <si>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</si>
  <si>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</si>
  <si>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</si>
  <si>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</si>
  <si>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</si>
  <si>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</si>
  <si>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</si>
  <si>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</si>
  <si>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</si>
  <si>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</si>
  <si>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</si>
  <si>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</si>
  <si>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</si>
  <si>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</si>
  <si>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</si>
  <si>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</si>
  <si>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</si>
  <si>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</si>
  <si>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</si>
  <si>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</si>
  <si>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</si>
  <si>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</si>
  <si>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</si>
  <si>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</si>
  <si>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</si>
  <si>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</si>
  <si>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</si>
  <si>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</si>
  <si>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</si>
  <si>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</si>
  <si>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</si>
  <si>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</si>
  <si>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</si>
  <si>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</si>
  <si>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</si>
  <si>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</si>
  <si>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</si>
  <si>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</si>
  <si>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</si>
  <si>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</si>
  <si>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</si>
  <si>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</si>
  <si>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</si>
  <si>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</si>
  <si>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</si>
  <si>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</si>
  <si>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</si>
  <si>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</si>
  <si>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</si>
  <si>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</si>
  <si>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</si>
  <si>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</si>
  <si>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</si>
  <si>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</si>
  <si>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</si>
  <si>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</si>
  <si>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</si>
  <si>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</si>
  <si>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</si>
  <si>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</si>
  <si>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</si>
  <si>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</si>
  <si>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</si>
  <si>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</si>
  <si>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</si>
  <si>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</si>
  <si>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</si>
  <si>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</si>
  <si>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</si>
  <si>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</si>
  <si>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</si>
  <si>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</si>
  <si>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</si>
  <si>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</si>
  <si>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</si>
  <si>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</si>
  <si>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</si>
  <si>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</si>
  <si>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</si>
  <si>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</si>
  <si>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</si>
  <si>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</si>
  <si>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</si>
  <si>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</si>
  <si>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</si>
  <si>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</si>
  <si>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</si>
  <si>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</si>
  <si>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</si>
  <si>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</si>
  <si>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</si>
  <si>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</si>
  <si>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</si>
  <si>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</si>
  <si>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</si>
  <si>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</si>
  <si>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</si>
  <si>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</si>
  <si>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</si>
  <si>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</si>
  <si>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</si>
  <si>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</si>
  <si>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</si>
  <si>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</si>
  <si>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</si>
  <si>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</si>
  <si>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</si>
  <si>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</si>
  <si>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</si>
  <si>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</si>
  <si>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</si>
  <si>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</si>
  <si>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</si>
  <si>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</si>
  <si>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</si>
  <si>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</si>
  <si>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</si>
  <si>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</si>
  <si>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</si>
  <si>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</si>
  <si>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</si>
  <si>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</si>
  <si>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</si>
  <si>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</si>
  <si>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</si>
  <si>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</si>
  <si>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</si>
  <si>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</si>
  <si>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</si>
  <si>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</si>
  <si>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</si>
  <si>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</si>
  <si>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</si>
  <si>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</si>
  <si>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</si>
  <si>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</si>
  <si>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</si>
  <si>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</si>
  <si>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</si>
  <si>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</si>
  <si>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</si>
  <si>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</si>
  <si>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</si>
  <si>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</si>
  <si>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</si>
  <si>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</si>
  <si>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</si>
  <si>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</si>
  <si>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</si>
  <si>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</si>
  <si>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</si>
  <si>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</si>
  <si>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</si>
  <si>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</si>
  <si>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</si>
  <si>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</si>
  <si>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</si>
  <si>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</si>
  <si>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</si>
  <si>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</si>
  <si>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</si>
  <si>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</si>
  <si>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</si>
  <si>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</si>
  <si>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</si>
  <si>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</si>
  <si>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</si>
  <si>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</si>
  <si>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</si>
  <si>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</si>
  <si>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</si>
  <si>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</si>
  <si>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</si>
  <si>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</si>
  <si>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</si>
  <si>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</si>
  <si>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</si>
  <si>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</si>
  <si>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</si>
  <si>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</si>
  <si>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</si>
  <si>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</si>
  <si>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</si>
  <si>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</si>
  <si>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</si>
  <si>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</si>
  <si>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</si>
  <si>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</si>
  <si>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</si>
  <si>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</si>
  <si>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</si>
  <si>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</si>
  <si>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</si>
  <si>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</si>
  <si>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</si>
  <si>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</si>
  <si>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</si>
  <si>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</si>
  <si>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</si>
  <si>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</si>
  <si>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</si>
  <si>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</si>
  <si>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</si>
  <si>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</si>
  <si>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</si>
  <si>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</si>
  <si>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</si>
  <si>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</si>
  <si>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</si>
  <si>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</si>
  <si>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</si>
  <si>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</si>
  <si>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</si>
  <si>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</si>
  <si>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</si>
  <si>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</si>
  <si>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</si>
  <si>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</si>
  <si>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</si>
  <si>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</si>
  <si>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</si>
  <si>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</si>
  <si>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</si>
  <si>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</si>
  <si>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</si>
  <si>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</si>
  <si>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</si>
  <si>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</si>
  <si>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</si>
  <si>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</si>
  <si>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</si>
  <si>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</si>
  <si>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</si>
  <si>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</si>
  <si>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</si>
  <si>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</si>
  <si>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</si>
  <si>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</si>
  <si>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</si>
  <si>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</si>
  <si>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</si>
  <si>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</si>
  <si>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</si>
  <si>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</si>
  <si>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</si>
  <si>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</si>
  <si>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</si>
  <si>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</si>
  <si>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</si>
  <si>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</si>
  <si>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</si>
  <si>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</si>
  <si>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</si>
  <si>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</si>
  <si>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</si>
  <si>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</si>
  <si>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</si>
  <si>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</si>
  <si>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</si>
  <si>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</si>
  <si>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</si>
  <si>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</si>
  <si>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</si>
  <si>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</si>
  <si>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</si>
  <si>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</si>
  <si>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</si>
  <si>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</si>
  <si>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</si>
  <si>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</si>
  <si>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</si>
  <si>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</si>
  <si>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</si>
  <si>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</si>
  <si>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</si>
  <si>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</si>
  <si>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</si>
  <si>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</si>
  <si>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</si>
  <si>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</si>
  <si>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</si>
  <si>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</si>
  <si>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</si>
  <si>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</si>
  <si>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</si>
  <si>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</si>
  <si>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</si>
  <si>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</si>
  <si>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</si>
  <si>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</si>
  <si>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</si>
  <si>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</si>
  <si>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</si>
  <si>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</si>
  <si>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</si>
  <si>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</si>
  <si>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</si>
  <si>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</si>
  <si>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</si>
  <si>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</si>
  <si>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</si>
  <si>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</si>
  <si>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</si>
  <si>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</si>
  <si>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</si>
  <si>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</si>
  <si>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</si>
  <si>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</si>
  <si>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</si>
  <si>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</si>
  <si>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</si>
  <si>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</si>
  <si>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</si>
  <si>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</si>
  <si>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</si>
  <si>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</si>
  <si>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</si>
  <si>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</si>
  <si>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</si>
  <si>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</si>
  <si>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</si>
  <si>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</si>
  <si>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</si>
  <si>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</si>
  <si>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</si>
  <si>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</si>
  <si>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</si>
  <si>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</si>
  <si>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</si>
  <si>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</si>
  <si>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</si>
  <si>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</si>
  <si>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</si>
  <si>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</si>
  <si>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</si>
  <si>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</si>
  <si>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</si>
  <si>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</si>
  <si>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</si>
  <si>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</si>
  <si>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</si>
  <si>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</si>
  <si>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</si>
  <si>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</si>
  <si>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</si>
  <si>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</si>
  <si>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</si>
  <si>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</si>
  <si>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</si>
  <si>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</si>
  <si>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</si>
  <si>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</si>
  <si>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</si>
  <si>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</si>
  <si>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</si>
  <si>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</si>
  <si>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</si>
  <si>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</si>
  <si>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</si>
  <si>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</si>
  <si>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</si>
  <si>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</si>
  <si>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</si>
  <si>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</si>
  <si>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</si>
  <si>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</si>
  <si>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</si>
  <si>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</si>
  <si>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</si>
  <si>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</si>
  <si>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</si>
  <si>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</si>
  <si>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</si>
  <si>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</si>
  <si>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</si>
  <si>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</si>
  <si>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</si>
  <si>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</si>
  <si>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</si>
  <si>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</si>
  <si>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</si>
  <si>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</si>
  <si>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</si>
  <si>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</si>
  <si>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</si>
  <si>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</si>
  <si>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</si>
  <si>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</si>
  <si>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</si>
  <si>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</si>
  <si>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</si>
  <si>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</si>
  <si>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</si>
  <si>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</si>
  <si>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</si>
  <si>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</si>
  <si>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</si>
  <si>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</si>
  <si>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</si>
  <si>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</si>
  <si>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</si>
  <si>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</si>
  <si>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</si>
  <si>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</si>
  <si>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</si>
  <si>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</si>
  <si>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</si>
  <si>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</si>
  <si>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</si>
  <si>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</si>
  <si>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</si>
  <si>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</si>
  <si>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</si>
  <si>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</si>
  <si>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</si>
  <si>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</si>
  <si>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</si>
  <si>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</si>
  <si>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</si>
  <si>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</si>
  <si>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</si>
  <si>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</si>
  <si>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</si>
  <si>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</si>
  <si>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</si>
  <si>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</si>
  <si>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</si>
  <si>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</si>
  <si>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</si>
  <si>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</si>
  <si>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</si>
  <si>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</si>
  <si>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</si>
  <si>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</si>
  <si>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</si>
  <si>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</si>
  <si>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</si>
  <si>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</si>
  <si>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</si>
  <si>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</si>
  <si>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</si>
  <si>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</si>
  <si>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</si>
  <si>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</si>
  <si>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</si>
  <si>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</si>
  <si>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</si>
  <si>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</si>
  <si>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</si>
  <si>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</si>
  <si>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</si>
  <si>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</si>
  <si>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</si>
  <si>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</si>
  <si>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</si>
  <si>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</si>
  <si>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</si>
  <si>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</si>
  <si>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</si>
  <si>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</si>
  <si>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</si>
  <si>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</si>
  <si>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</si>
  <si>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</si>
  <si>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</si>
  <si>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</si>
  <si>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</si>
  <si>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</si>
  <si>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</si>
  <si>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</si>
  <si>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</si>
  <si>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</si>
  <si>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</si>
  <si>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</si>
  <si>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</si>
  <si>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</si>
  <si>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</si>
  <si>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</si>
  <si>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</si>
  <si>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</si>
  <si>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</si>
  <si>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</si>
  <si>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</si>
  <si>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</si>
  <si>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</si>
  <si>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</si>
  <si>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</si>
  <si>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</si>
  <si>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</si>
  <si>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</si>
  <si>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</si>
  <si>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</si>
  <si>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</si>
  <si>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</si>
  <si>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</si>
  <si>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</si>
  <si>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</si>
  <si>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</si>
  <si>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</si>
  <si>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</si>
  <si>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</si>
  <si>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</si>
  <si>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</si>
  <si>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</si>
  <si>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</si>
  <si>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</si>
  <si>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</si>
  <si>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</si>
  <si>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</si>
  <si>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</si>
  <si>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</si>
  <si>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</si>
  <si>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</si>
  <si>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</si>
  <si>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</si>
  <si>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</si>
  <si>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</si>
  <si>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</si>
  <si>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</si>
  <si>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</si>
  <si>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</si>
  <si>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</si>
  <si>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</si>
  <si>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</si>
  <si>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</si>
  <si>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</si>
  <si>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</si>
  <si>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</si>
  <si>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</si>
  <si>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</si>
  <si>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</si>
  <si>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</si>
  <si>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</si>
  <si>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</si>
  <si>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</si>
  <si>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</si>
  <si>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</si>
  <si>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</si>
  <si>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</si>
  <si>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</si>
  <si>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</si>
  <si>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</si>
  <si>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</si>
  <si>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</si>
  <si>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</si>
  <si>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</si>
  <si>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</si>
  <si>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</si>
  <si>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</si>
  <si>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</si>
  <si>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</si>
  <si>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</si>
  <si>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</si>
  <si>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</si>
  <si>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</si>
  <si>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</si>
  <si>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</si>
  <si>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</si>
  <si>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</si>
  <si>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</si>
  <si>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</si>
  <si>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</si>
  <si>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</si>
  <si>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</si>
  <si>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</si>
  <si>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</si>
  <si>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</si>
  <si>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</si>
  <si>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</si>
  <si>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</si>
  <si>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</si>
  <si>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</si>
  <si>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</si>
  <si>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</si>
  <si>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</si>
  <si>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</si>
  <si>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</si>
  <si>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</si>
  <si>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</si>
  <si>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</si>
  <si>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</si>
  <si>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</si>
  <si>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</si>
  <si>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</si>
  <si>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</si>
  <si>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</si>
  <si>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</si>
  <si>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</si>
  <si>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</si>
  <si>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</si>
  <si>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</si>
  <si>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</si>
  <si>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</si>
  <si>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</si>
  <si>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</si>
  <si>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</si>
  <si>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</si>
  <si>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</si>
  <si>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</si>
  <si>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</si>
  <si>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</si>
  <si>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</si>
  <si>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</si>
  <si>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</si>
  <si>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</si>
  <si>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</si>
  <si>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</si>
  <si>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</si>
  <si>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</si>
  <si>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</si>
  <si>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</si>
  <si>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</si>
  <si>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</si>
  <si>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</si>
  <si>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</si>
  <si>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</si>
  <si>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</si>
  <si>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</si>
  <si>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</si>
  <si>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</si>
  <si>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</si>
  <si>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</si>
  <si>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</si>
  <si>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</si>
  <si>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</si>
  <si>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</si>
  <si>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</si>
  <si>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</si>
  <si>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</si>
  <si>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</si>
  <si>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</si>
  <si>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</si>
  <si>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</si>
  <si>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</si>
  <si>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</si>
  <si>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</si>
  <si>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</si>
  <si>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</si>
  <si>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</si>
  <si>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</si>
  <si>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</si>
  <si>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</si>
  <si>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</si>
  <si>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</si>
  <si>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</si>
  <si>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</si>
  <si>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</si>
  <si>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</si>
  <si>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</si>
  <si>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</si>
  <si>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</si>
  <si>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</si>
  <si>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</si>
  <si>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</si>
  <si>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</si>
  <si>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</si>
  <si>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</si>
  <si>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</si>
  <si>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</si>
  <si>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</si>
  <si>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</si>
  <si>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</si>
  <si>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</si>
  <si>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</si>
  <si>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</si>
  <si>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</si>
  <si>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</si>
  <si>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</si>
  <si>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</si>
  <si>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</si>
  <si>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</si>
  <si>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</si>
  <si>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</si>
  <si>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</si>
  <si>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</si>
  <si>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</si>
  <si>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</si>
  <si>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</si>
  <si>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</si>
  <si>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</si>
  <si>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</si>
  <si>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</si>
  <si>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</si>
  <si>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</si>
  <si>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</si>
  <si>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</si>
  <si>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</si>
  <si>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</si>
  <si>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</si>
  <si>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</si>
  <si>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</si>
  <si>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</si>
  <si>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</si>
  <si>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</si>
  <si>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</si>
  <si>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</si>
  <si>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</si>
  <si>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</si>
  <si>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</si>
  <si>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</si>
  <si>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</si>
  <si>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</si>
  <si>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</si>
  <si>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</si>
  <si>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</si>
  <si>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</si>
  <si>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</si>
  <si>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</si>
  <si>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</si>
  <si>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</si>
  <si>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</si>
  <si>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</si>
  <si>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</si>
  <si>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</si>
  <si>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</si>
  <si>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</si>
  <si>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</si>
  <si>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</si>
  <si>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</si>
  <si>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</si>
  <si>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</si>
  <si>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</si>
  <si>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</si>
  <si>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</si>
  <si>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</si>
  <si>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</si>
  <si>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</si>
  <si>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</si>
  <si>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</si>
  <si>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</si>
  <si>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</si>
  <si>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</si>
  <si>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</si>
  <si>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</si>
  <si>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</si>
  <si>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</si>
  <si>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</si>
  <si>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</si>
  <si>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</si>
  <si>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</si>
  <si>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</si>
  <si>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</si>
  <si>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</si>
  <si>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</si>
  <si>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</si>
  <si>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</si>
  <si>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</si>
  <si>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</si>
  <si>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</si>
  <si>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</si>
  <si>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</si>
  <si>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</si>
  <si>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</si>
  <si>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</si>
  <si>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</si>
  <si>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</si>
  <si>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</si>
  <si>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</si>
  <si>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</si>
  <si>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</si>
  <si>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</si>
  <si>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</si>
  <si>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</si>
  <si>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</si>
  <si>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</si>
  <si>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</si>
  <si>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</si>
  <si>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</si>
  <si>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</si>
  <si>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</si>
  <si>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</si>
  <si>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</si>
  <si>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</si>
  <si>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</si>
  <si>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</si>
  <si>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</si>
  <si>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</si>
  <si>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</si>
  <si>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</si>
  <si>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</si>
  <si>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</si>
  <si>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</si>
  <si>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</si>
  <si>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</si>
  <si>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</si>
  <si>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</si>
  <si>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</si>
  <si>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</si>
  <si>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</si>
  <si>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</si>
  <si>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</si>
  <si>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</si>
  <si>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</si>
  <si>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</si>
  <si>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</si>
  <si>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</si>
  <si>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</si>
  <si>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</si>
  <si>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</si>
  <si>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</si>
  <si>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</si>
  <si>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</si>
  <si>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</si>
  <si>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</si>
  <si>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</si>
  <si>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</si>
  <si>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</si>
  <si>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</si>
  <si>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</si>
  <si>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</si>
  <si>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</si>
  <si>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</si>
  <si>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</si>
  <si>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</si>
  <si>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</si>
  <si>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</si>
  <si>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</si>
  <si>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</si>
  <si>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</si>
  <si>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</si>
  <si>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</si>
  <si>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</si>
  <si>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</si>
  <si>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</si>
  <si>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</si>
  <si>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</si>
  <si>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</si>
  <si>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</si>
  <si>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</si>
  <si>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</si>
  <si>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</si>
  <si>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</si>
  <si>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</si>
  <si>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</si>
  <si>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</si>
  <si>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</si>
  <si>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</si>
  <si>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</si>
  <si>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</si>
  <si>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</si>
  <si>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</si>
  <si>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</si>
  <si>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</si>
  <si>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</si>
  <si>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</si>
  <si>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</si>
  <si>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</si>
  <si>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</si>
  <si>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</si>
  <si>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</si>
  <si>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</si>
  <si>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</si>
  <si>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</si>
  <si>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</si>
  <si>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</si>
  <si>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</si>
  <si>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</si>
  <si>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</si>
  <si>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</si>
  <si>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</si>
  <si>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</si>
  <si>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</si>
  <si>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</si>
  <si>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</si>
  <si>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</si>
  <si>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</si>
  <si>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</si>
  <si>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</si>
  <si>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</si>
  <si>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</si>
  <si>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</si>
  <si>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</si>
  <si>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</si>
  <si>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</si>
  <si>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</si>
  <si>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</si>
  <si>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</si>
  <si>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</si>
  <si>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</si>
  <si>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</si>
  <si>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</si>
  <si>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</si>
  <si>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</si>
  <si>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</si>
  <si>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</si>
  <si>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</si>
  <si>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</si>
  <si>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</si>
  <si>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</si>
  <si>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</si>
  <si>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</si>
  <si>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</si>
  <si>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</si>
  <si>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</si>
  <si>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</si>
  <si>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</si>
  <si>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</si>
  <si>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</si>
  <si>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</si>
  <si>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</si>
  <si>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</si>
  <si>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</si>
  <si>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</si>
  <si>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</si>
  <si>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</si>
  <si>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</si>
  <si>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</si>
  <si>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</si>
  <si>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</si>
  <si>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</si>
  <si>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</si>
  <si>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</si>
  <si>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</si>
  <si>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</si>
  <si>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</si>
  <si>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</si>
  <si>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</si>
  <si>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</si>
  <si>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</si>
  <si>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</si>
  <si>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</si>
  <si>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</si>
  <si>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</si>
  <si>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</si>
  <si>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</si>
  <si>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</si>
  <si>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</si>
  <si>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</si>
  <si>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</si>
  <si>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</si>
  <si>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</si>
  <si>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</si>
  <si>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</si>
  <si>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</si>
  <si>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</si>
  <si>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</si>
  <si>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</si>
  <si>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</si>
  <si>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</si>
  <si>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</si>
  <si>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</si>
  <si>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</si>
  <si>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</si>
  <si>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</si>
  <si>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</si>
  <si>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</si>
  <si>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</si>
  <si>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</si>
  <si>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</si>
  <si>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</si>
  <si>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</si>
  <si>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</si>
  <si>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</si>
  <si>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</si>
  <si>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</si>
  <si>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</si>
  <si>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</si>
  <si>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</si>
  <si>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</si>
  <si>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</si>
  <si>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</si>
  <si>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</si>
  <si>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</si>
  <si>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</si>
  <si>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</si>
  <si>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</si>
  <si>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</si>
  <si>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</si>
  <si>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</si>
  <si>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</si>
  <si>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</si>
  <si>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</si>
  <si>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</si>
  <si>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</si>
  <si>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</si>
  <si>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</si>
  <si>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</si>
  <si>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</si>
  <si>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</si>
  <si>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</si>
  <si>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</si>
  <si>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</si>
  <si>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</si>
  <si>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</si>
  <si>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</si>
  <si>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</si>
  <si>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</si>
  <si>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</si>
  <si>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</si>
  <si>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</si>
  <si>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</si>
  <si>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</si>
  <si>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</si>
  <si>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</si>
  <si>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</si>
  <si>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</si>
  <si>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</si>
  <si>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</si>
  <si>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</si>
  <si>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</si>
  <si>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</si>
  <si>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</si>
  <si>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</si>
  <si>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</si>
  <si>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</si>
  <si>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</si>
  <si>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</si>
  <si>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</si>
  <si>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</si>
  <si>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</si>
  <si>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</si>
  <si>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</si>
  <si>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</si>
  <si>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</si>
  <si>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</si>
  <si>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</si>
  <si>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</si>
  <si>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</si>
  <si>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</si>
  <si>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</si>
  <si>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</si>
  <si>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</si>
  <si>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</si>
  <si>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</si>
  <si>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</si>
  <si>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</si>
  <si>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</si>
  <si>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</si>
  <si>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</si>
  <si>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</si>
  <si>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</si>
  <si>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</si>
  <si>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</si>
  <si>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</si>
  <si>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</si>
  <si>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</si>
  <si>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</si>
  <si>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</si>
  <si>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</si>
  <si>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</si>
  <si>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</si>
  <si>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</si>
  <si>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</si>
  <si>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</si>
  <si>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</si>
  <si>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</si>
  <si>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</si>
  <si>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</si>
  <si>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</si>
  <si>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</si>
  <si>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</si>
  <si>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</si>
  <si>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</si>
  <si>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</si>
  <si>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</si>
  <si>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</si>
  <si>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</si>
  <si>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</si>
  <si>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</si>
  <si>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</si>
  <si>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</si>
  <si>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</si>
  <si>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</si>
  <si>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</si>
  <si>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</si>
  <si>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</si>
  <si>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</si>
  <si>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</si>
  <si>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</si>
  <si>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</si>
  <si>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</si>
  <si>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</si>
  <si>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</si>
  <si>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</si>
  <si>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</si>
  <si>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</si>
  <si>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</si>
  <si>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</si>
  <si>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</si>
  <si>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</si>
  <si>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</si>
  <si>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</si>
  <si>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</si>
  <si>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</si>
  <si>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</si>
  <si>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</si>
  <si>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</si>
  <si>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</si>
  <si>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</si>
  <si>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</si>
  <si>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</si>
  <si>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</si>
  <si>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</si>
  <si>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</si>
  <si>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</si>
  <si>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</si>
  <si>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</si>
  <si>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</si>
  <si>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</si>
  <si>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</si>
  <si>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</si>
  <si>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</si>
  <si>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</si>
  <si>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</si>
  <si>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</si>
  <si>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</si>
  <si>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</si>
  <si>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</si>
  <si>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</si>
  <si>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</si>
  <si>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</si>
  <si>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</si>
  <si>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</si>
  <si>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</si>
  <si>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</si>
  <si>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</si>
  <si>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</si>
  <si>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</si>
  <si>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</si>
  <si>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</si>
  <si>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</si>
  <si>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</si>
  <si>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</si>
  <si>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</si>
  <si>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</si>
  <si>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</si>
  <si>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</si>
  <si>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</si>
  <si>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</si>
  <si>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</si>
  <si>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</si>
  <si>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</si>
  <si>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</si>
  <si>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</si>
  <si>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</si>
  <si>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</si>
  <si>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</si>
  <si>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</si>
  <si>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</si>
  <si>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</si>
  <si>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</si>
  <si>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</si>
  <si>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</si>
  <si>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</si>
  <si>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</si>
  <si>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</si>
  <si>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</si>
  <si>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</si>
  <si>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</si>
  <si>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</si>
  <si>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</si>
  <si>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</si>
  <si>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</si>
  <si>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</si>
  <si>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</si>
  <si>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</si>
  <si>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</si>
  <si>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</si>
  <si>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</si>
  <si>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</si>
  <si>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</si>
  <si>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</si>
  <si>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</si>
  <si>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</si>
  <si>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</si>
  <si>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</si>
  <si>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</si>
  <si>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</si>
  <si>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</si>
  <si>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</si>
  <si>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</si>
  <si>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</si>
  <si>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</si>
  <si>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</si>
  <si>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</si>
  <si>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</si>
  <si>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</si>
  <si>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</si>
  <si>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</si>
  <si>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</si>
  <si>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</si>
  <si>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</si>
  <si>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</si>
  <si>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</si>
  <si>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</si>
  <si>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</si>
  <si>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</si>
  <si>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</si>
  <si>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</si>
  <si>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</si>
  <si>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</si>
  <si>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</si>
  <si>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</si>
  <si>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</si>
  <si>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</si>
  <si>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</si>
  <si>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</si>
  <si>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</si>
  <si>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</si>
  <si>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</si>
  <si>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</si>
  <si>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</si>
  <si>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</si>
  <si>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</si>
  <si>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</si>
  <si>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</si>
  <si>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</si>
  <si>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</si>
  <si>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</si>
  <si>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</si>
  <si>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</si>
  <si>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</si>
  <si>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</si>
  <si>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</si>
  <si>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</si>
  <si>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</si>
  <si>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</si>
  <si>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</si>
  <si>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</si>
  <si>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</si>
  <si>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</si>
  <si>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</si>
  <si>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</si>
  <si>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</si>
  <si>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</si>
  <si>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</si>
  <si>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</si>
  <si>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</si>
  <si>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</si>
  <si>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</si>
  <si>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</si>
  <si>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</si>
  <si>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</si>
  <si>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</si>
  <si>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</si>
  <si>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</si>
  <si>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</si>
  <si>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</si>
  <si>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</si>
  <si>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</si>
  <si>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</si>
  <si>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</si>
  <si>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</si>
  <si>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</si>
  <si>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</si>
  <si>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</si>
  <si>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</si>
  <si>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</si>
  <si>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</si>
  <si>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</si>
  <si>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</si>
  <si>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</si>
  <si>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</si>
  <si>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</si>
  <si>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</si>
  <si>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</si>
  <si>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</si>
  <si>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</si>
  <si>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</si>
  <si>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</si>
  <si>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</si>
  <si>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</si>
  <si>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</si>
  <si>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</si>
  <si>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</si>
  <si>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</si>
  <si>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</si>
  <si>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</si>
  <si>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</si>
  <si>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</si>
  <si>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</si>
  <si>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</si>
  <si>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</si>
  <si>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</si>
  <si>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</si>
  <si>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</si>
  <si>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</si>
  <si>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</si>
  <si>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</si>
  <si>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</si>
  <si>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</si>
  <si>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</si>
  <si>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</si>
  <si>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</si>
  <si>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</si>
  <si>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</si>
  <si>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</si>
  <si>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</si>
  <si>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</si>
  <si>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</si>
  <si>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</si>
  <si>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</si>
  <si>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</si>
  <si>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</si>
  <si>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</si>
  <si>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</si>
  <si>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</si>
  <si>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</si>
  <si>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</si>
  <si>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</si>
  <si>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</si>
  <si>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</si>
  <si>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</si>
  <si>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</si>
  <si>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</si>
  <si>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</si>
  <si>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</si>
  <si>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</si>
  <si>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</si>
  <si>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</si>
  <si>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</si>
  <si>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</si>
  <si>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</si>
  <si>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</si>
  <si>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</si>
  <si>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</si>
  <si>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</si>
  <si>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</si>
  <si>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</si>
  <si>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</si>
  <si>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</si>
  <si>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</si>
  <si>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</si>
  <si>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</si>
  <si>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</si>
  <si>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</si>
  <si>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</si>
  <si>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</si>
  <si>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</si>
  <si>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</si>
  <si>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</si>
  <si>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</si>
  <si>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</si>
  <si>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</si>
  <si>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</si>
  <si>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</si>
  <si>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</si>
  <si>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</si>
  <si>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</si>
  <si>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</si>
  <si>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</si>
  <si>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</si>
  <si>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</si>
  <si>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</si>
  <si>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</si>
  <si>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</si>
  <si>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</si>
  <si>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</si>
  <si>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</si>
  <si>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</si>
  <si>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</si>
  <si>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</si>
  <si>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</si>
  <si>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</si>
  <si>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</si>
  <si>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</si>
  <si>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</si>
  <si>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</si>
  <si>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</si>
  <si>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</si>
  <si>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</si>
  <si>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</si>
  <si>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</si>
  <si>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</si>
  <si>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</si>
  <si>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</si>
  <si>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</si>
  <si>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</si>
  <si>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</si>
  <si>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</si>
  <si>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</si>
  <si>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</si>
  <si>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</si>
  <si>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</si>
  <si>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</si>
  <si>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</si>
  <si>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</si>
  <si>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</si>
  <si>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</si>
  <si>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</si>
  <si>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</si>
  <si>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</si>
  <si>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</si>
  <si>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</si>
  <si>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</si>
  <si>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</si>
  <si>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</si>
  <si>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</si>
  <si>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</si>
  <si>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</si>
  <si>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</si>
  <si>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</si>
  <si>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</si>
  <si>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</si>
  <si>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</si>
  <si>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</si>
  <si>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</si>
  <si>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</si>
  <si>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</si>
  <si>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</si>
  <si>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</si>
  <si>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</si>
  <si>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</si>
  <si>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</si>
  <si>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</si>
  <si>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</si>
  <si>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</si>
  <si>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</si>
  <si>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</si>
  <si>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</si>
  <si>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</si>
  <si>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</si>
  <si>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</si>
  <si>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</si>
  <si>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</si>
  <si>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</si>
  <si>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</si>
  <si>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</si>
  <si>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</si>
  <si>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</si>
  <si>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</si>
  <si>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</si>
  <si>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</si>
  <si>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</si>
  <si>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</si>
  <si>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</si>
  <si>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</si>
  <si>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</si>
  <si>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</si>
  <si>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</si>
  <si>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</si>
  <si>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</si>
  <si>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</si>
  <si>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</si>
  <si>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</si>
  <si>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</si>
  <si>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</si>
  <si>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</si>
  <si>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</si>
  <si>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</si>
  <si>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</si>
  <si>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</si>
  <si>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</si>
  <si>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</si>
  <si>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</si>
  <si>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</si>
  <si>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</si>
  <si>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</si>
  <si>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</si>
  <si>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</si>
  <si>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</si>
  <si>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</si>
  <si>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</si>
  <si>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</si>
  <si>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</si>
  <si>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</si>
  <si>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</si>
  <si>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</si>
  <si>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</si>
  <si>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</si>
  <si>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</si>
  <si>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</si>
  <si>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</si>
  <si>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</si>
  <si>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</si>
  <si>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</si>
  <si>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</si>
  <si>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</si>
  <si>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</si>
  <si>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</si>
  <si>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</si>
  <si>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</si>
  <si>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</si>
  <si>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</si>
  <si>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</si>
  <si>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</si>
  <si>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</si>
  <si>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</si>
  <si>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</si>
  <si>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</si>
  <si>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</si>
  <si>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</si>
  <si>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</si>
  <si>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</si>
  <si>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</si>
  <si>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</si>
  <si>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</si>
  <si>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</si>
  <si>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</si>
  <si>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</si>
  <si>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</si>
  <si>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</si>
  <si>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</si>
  <si>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</si>
  <si>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</si>
  <si>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</si>
  <si>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</si>
  <si>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</si>
  <si>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</si>
  <si>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</si>
  <si>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</si>
  <si>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</si>
  <si>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</si>
  <si>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</si>
  <si>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</si>
  <si>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</si>
  <si>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</si>
  <si>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</si>
  <si>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</si>
  <si>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</si>
  <si>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</si>
  <si>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</si>
  <si>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</si>
  <si>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</si>
  <si>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</si>
  <si>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</si>
  <si>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</si>
  <si>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</si>
  <si>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</si>
  <si>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</si>
  <si>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</si>
  <si>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</si>
  <si>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</si>
  <si>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</si>
  <si>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</si>
  <si>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</si>
  <si>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</si>
  <si>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</si>
  <si>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</si>
  <si>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</si>
  <si>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</si>
  <si>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</si>
  <si>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</si>
  <si>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</si>
  <si>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</si>
  <si>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</si>
  <si>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</si>
  <si>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</si>
  <si>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</si>
  <si>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</si>
  <si>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</si>
  <si>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</si>
  <si>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</si>
  <si>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</si>
  <si>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</si>
  <si>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</si>
  <si>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</si>
  <si>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</si>
  <si>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</si>
  <si>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</si>
  <si>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</si>
  <si>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</si>
  <si>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</si>
  <si>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</si>
  <si>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</si>
  <si>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</si>
  <si>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</si>
  <si>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</si>
  <si>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</si>
  <si>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</si>
  <si>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</si>
  <si>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</si>
  <si>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</si>
  <si>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</si>
  <si>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</si>
  <si>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</si>
  <si>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</si>
  <si>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</si>
  <si>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</si>
  <si>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</si>
  <si>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</si>
  <si>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</si>
  <si>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</si>
  <si>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</si>
  <si>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</si>
  <si>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</si>
  <si>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</si>
  <si>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</si>
  <si>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</si>
  <si>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</si>
  <si>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</si>
  <si>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</si>
  <si>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</si>
  <si>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</si>
  <si>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</si>
  <si>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</si>
  <si>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</si>
  <si>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</si>
  <si>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</si>
  <si>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</si>
  <si>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</si>
  <si>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</si>
  <si>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</si>
  <si>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</si>
  <si>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</si>
  <si>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</si>
  <si>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</si>
  <si>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</si>
  <si>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</si>
  <si>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</si>
  <si>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</si>
  <si>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</si>
  <si>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</si>
  <si>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</si>
  <si>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</si>
  <si>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</si>
  <si>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</si>
  <si>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</si>
  <si>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</si>
  <si>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</si>
  <si>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</si>
  <si>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</si>
  <si>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</si>
  <si>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</si>
  <si>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</si>
  <si>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</si>
  <si>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</si>
  <si>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</si>
  <si>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</si>
  <si>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</si>
  <si>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</si>
  <si>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</si>
  <si>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</si>
  <si>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</si>
  <si>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</si>
  <si>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</si>
  <si>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</si>
  <si>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</si>
  <si>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</si>
  <si>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</si>
  <si>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</si>
  <si>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</si>
  <si>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</si>
  <si>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</si>
  <si>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</si>
  <si>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</si>
  <si>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</si>
  <si>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</si>
  <si>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</si>
  <si>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</si>
  <si>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</si>
  <si>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</si>
  <si>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</si>
  <si>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</si>
  <si>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</si>
  <si>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</si>
  <si>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</si>
  <si>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</si>
  <si>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</si>
  <si>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</si>
  <si>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</si>
  <si>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</si>
  <si>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</si>
  <si>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</si>
  <si>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</si>
  <si>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</si>
  <si>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</si>
  <si>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</si>
  <si>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</si>
  <si>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</si>
  <si>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</si>
  <si>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</si>
  <si>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</si>
  <si>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</si>
  <si>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</si>
  <si>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</si>
  <si>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</si>
  <si>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</si>
  <si>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</si>
  <si>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</si>
  <si>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</si>
  <si>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</si>
  <si>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</si>
  <si>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</si>
  <si>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</si>
  <si>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</si>
  <si>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</si>
  <si>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</si>
  <si>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</si>
  <si>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</si>
  <si>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</si>
  <si>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</si>
  <si>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</si>
  <si>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</si>
  <si>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</si>
  <si>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</si>
  <si>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</si>
  <si>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</si>
  <si>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</si>
  <si>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</si>
  <si>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</si>
  <si>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</si>
  <si>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</si>
  <si>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</si>
  <si>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</si>
  <si>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</si>
  <si>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</si>
  <si>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</si>
  <si>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</si>
  <si>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</si>
  <si>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</si>
  <si>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</si>
  <si>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</si>
  <si>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</si>
  <si>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</si>
  <si>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</si>
  <si>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</si>
  <si>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</si>
  <si>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</si>
  <si>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</si>
  <si>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</si>
  <si>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</si>
  <si>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</si>
  <si>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</si>
  <si>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</si>
  <si>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</si>
  <si>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</si>
  <si>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</si>
  <si>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</si>
  <si>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</si>
  <si>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</si>
  <si>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</si>
  <si>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</si>
  <si>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</si>
  <si>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</si>
  <si>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</si>
  <si>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</si>
  <si>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</si>
  <si>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</si>
  <si>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</si>
  <si>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</si>
  <si>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</si>
  <si>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</si>
  <si>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</si>
  <si>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</si>
  <si>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</si>
  <si>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</si>
  <si>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</si>
  <si>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</si>
  <si>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</si>
  <si>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</si>
  <si>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</si>
  <si>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</si>
  <si>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</si>
  <si>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</si>
  <si>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</si>
  <si>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</si>
  <si>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</si>
  <si>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</si>
  <si>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</si>
  <si>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</si>
  <si>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</si>
  <si>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</si>
  <si>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</si>
  <si>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</si>
  <si>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</si>
  <si>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</si>
  <si>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</si>
  <si>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</si>
  <si>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</si>
  <si>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</si>
  <si>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</si>
  <si>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</si>
  <si>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</si>
  <si>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</si>
  <si>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</si>
  <si>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</si>
  <si>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</si>
  <si>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</si>
  <si>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</si>
  <si>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</si>
  <si>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</si>
  <si>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</si>
  <si>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</si>
  <si>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</si>
  <si>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</si>
  <si>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</si>
  <si>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</si>
  <si>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</si>
  <si>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</si>
  <si>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</si>
  <si>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</si>
  <si>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</si>
  <si>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</si>
  <si>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</si>
  <si>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</si>
  <si>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</si>
  <si>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</si>
  <si>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</si>
  <si>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</si>
  <si>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</si>
  <si>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</si>
  <si>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</si>
  <si>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</si>
  <si>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</si>
  <si>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</si>
  <si>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</si>
  <si>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</si>
  <si>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</si>
  <si>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</si>
  <si>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</si>
  <si>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</si>
  <si>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</si>
  <si>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</si>
  <si>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</si>
  <si>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</si>
  <si>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</si>
  <si>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</si>
  <si>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</si>
  <si>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</si>
  <si>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</si>
  <si>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</si>
  <si>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</si>
  <si>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</si>
  <si>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</si>
  <si>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</si>
  <si>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</si>
  <si>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</si>
  <si>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</si>
  <si>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</si>
  <si>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</si>
  <si>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</si>
  <si>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</si>
  <si>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</si>
  <si>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</si>
  <si>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</si>
  <si>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</si>
  <si>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</si>
  <si>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</si>
  <si>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</si>
  <si>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</si>
  <si>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</si>
  <si>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</si>
  <si>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</si>
  <si>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</si>
  <si>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</si>
  <si>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</si>
  <si>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</si>
  <si>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</si>
  <si>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</si>
  <si>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</si>
  <si>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</si>
  <si>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</si>
  <si>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</si>
  <si>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</si>
  <si>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</si>
  <si>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</si>
  <si>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</si>
  <si>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</si>
  <si>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</si>
  <si>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</si>
  <si>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</si>
  <si>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</si>
  <si>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</si>
  <si>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</si>
  <si>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</si>
  <si>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</si>
  <si>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</si>
  <si>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</si>
  <si>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</si>
  <si>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</si>
  <si>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</si>
  <si>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</si>
  <si>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</si>
  <si>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</si>
  <si>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</si>
  <si>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</si>
  <si>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</si>
  <si>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</si>
  <si>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</si>
  <si>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</si>
  <si>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</si>
  <si>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</si>
  <si>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</si>
  <si>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</si>
  <si>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</si>
  <si>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</si>
  <si>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</si>
  <si>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</si>
  <si>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</si>
  <si>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</si>
  <si>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</si>
  <si>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</si>
  <si>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</si>
  <si>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</si>
  <si>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</si>
  <si>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</si>
  <si>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</si>
  <si>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</si>
  <si>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</si>
  <si>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</si>
  <si>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</si>
  <si>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</si>
  <si>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</si>
  <si>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</si>
  <si>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</si>
  <si>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</si>
  <si>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</si>
  <si>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</si>
  <si>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</si>
  <si>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</si>
  <si>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</si>
  <si>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</si>
  <si>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</si>
  <si>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</si>
  <si>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</si>
  <si>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</si>
  <si>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</si>
  <si>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</si>
  <si>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</si>
  <si>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</si>
  <si>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</si>
  <si>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</si>
  <si>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</si>
  <si>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</si>
  <si>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</si>
  <si>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</si>
  <si>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</si>
  <si>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</si>
  <si>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</si>
  <si>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</si>
  <si>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</si>
  <si>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</si>
  <si>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</si>
  <si>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</si>
  <si>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</si>
  <si>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</si>
  <si>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</si>
  <si>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</si>
  <si>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</si>
  <si>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</si>
  <si>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</si>
  <si>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</si>
  <si>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</si>
  <si>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</si>
  <si>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</si>
  <si>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</si>
  <si>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</si>
  <si>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</si>
  <si>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</si>
  <si>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</si>
  <si>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</si>
  <si>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</si>
  <si>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</si>
  <si>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</si>
  <si>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</si>
  <si>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</si>
  <si>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</si>
  <si>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</si>
  <si>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</si>
  <si>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</si>
  <si>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</si>
  <si>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</si>
  <si>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</si>
  <si>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</si>
  <si>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</si>
  <si>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</si>
  <si>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</si>
  <si>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</si>
  <si>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</si>
  <si>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</si>
  <si>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</si>
  <si>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</si>
  <si>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</si>
  <si>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</si>
  <si>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</si>
  <si>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</si>
  <si>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</si>
  <si>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</si>
  <si>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</si>
  <si>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</si>
  <si>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</si>
  <si>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</si>
  <si>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</si>
  <si>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</si>
  <si>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</si>
  <si>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</si>
  <si>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</si>
  <si>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</si>
  <si>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</si>
  <si>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</si>
  <si>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</si>
  <si>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</si>
  <si>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</si>
  <si>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</si>
  <si>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</si>
  <si>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</si>
  <si>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</si>
  <si>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</si>
  <si>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</si>
  <si>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</si>
  <si>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</si>
  <si>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</si>
  <si>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</si>
  <si>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</si>
  <si>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</si>
  <si>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</si>
  <si>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</si>
  <si>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</si>
  <si>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</si>
  <si>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</si>
  <si>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</si>
  <si>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</si>
  <si>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</si>
  <si>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</si>
  <si>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</si>
  <si>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</si>
  <si>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</si>
  <si>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</si>
  <si>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</si>
  <si>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</si>
  <si>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</si>
  <si>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</si>
  <si>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</si>
  <si>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</si>
  <si>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</si>
  <si>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</si>
  <si>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</si>
  <si>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</si>
  <si>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</si>
  <si>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</si>
  <si>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</si>
  <si>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</si>
  <si>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</si>
  <si>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</si>
  <si>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</si>
  <si>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</si>
  <si>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</si>
  <si>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</si>
  <si>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</si>
  <si>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</si>
  <si>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</si>
  <si>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</si>
  <si>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</si>
  <si>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</si>
  <si>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</si>
  <si>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</si>
  <si>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</si>
  <si>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</si>
  <si>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</si>
  <si>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</si>
  <si>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</si>
  <si>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</si>
  <si>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</si>
  <si>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</si>
  <si>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</si>
  <si>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</si>
  <si>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</si>
  <si>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</si>
  <si>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</si>
  <si>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</si>
  <si>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</si>
  <si>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</si>
  <si>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</si>
  <si>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</si>
  <si>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</si>
  <si>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</si>
  <si>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</si>
  <si>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</si>
  <si>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</si>
  <si>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</si>
  <si>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</si>
  <si>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</si>
  <si>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</si>
  <si>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</si>
  <si>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</si>
  <si>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</si>
  <si>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</si>
  <si>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</si>
  <si>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</si>
  <si>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</si>
  <si>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</si>
  <si>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</si>
  <si>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</si>
  <si>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</si>
  <si>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</si>
  <si>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</si>
  <si>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</si>
  <si>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</si>
  <si>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</si>
  <si>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</si>
  <si>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</si>
  <si>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</si>
  <si>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</si>
  <si>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</si>
  <si>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</si>
  <si>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</si>
  <si>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</si>
  <si>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</si>
  <si>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</si>
  <si>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</si>
  <si>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</si>
  <si>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</si>
  <si>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</si>
  <si>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</si>
  <si>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</si>
  <si>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</si>
  <si>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</si>
  <si>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</si>
  <si>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</si>
  <si>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</si>
  <si>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</si>
  <si>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</si>
  <si>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</si>
  <si>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</si>
  <si>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</si>
  <si>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</si>
  <si>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</si>
  <si>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</si>
  <si>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</si>
  <si>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</si>
  <si>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</si>
  <si>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</si>
  <si>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</si>
  <si>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</si>
  <si>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</si>
  <si>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</si>
  <si>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</si>
  <si>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</si>
  <si>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</si>
  <si>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</si>
  <si>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</si>
  <si>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</si>
  <si>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</si>
  <si>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</si>
  <si>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</si>
  <si>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</si>
  <si>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</si>
  <si>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</si>
  <si>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</si>
  <si>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</si>
  <si>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</si>
  <si>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</si>
  <si>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</si>
  <si>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</si>
  <si>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</si>
  <si>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</si>
  <si>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</si>
  <si>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</si>
  <si>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</si>
  <si>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</si>
  <si>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</si>
  <si>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</si>
  <si>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</si>
  <si>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</si>
  <si>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</si>
  <si>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</si>
  <si>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</si>
  <si>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</si>
  <si>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</si>
  <si>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</si>
  <si>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</si>
  <si>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</si>
  <si>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</si>
  <si>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</si>
  <si>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</si>
  <si>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</si>
  <si>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</si>
  <si>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</si>
  <si>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</si>
  <si>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</si>
  <si>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</si>
  <si>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</si>
  <si>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</si>
  <si>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</si>
  <si>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</si>
  <si>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</si>
  <si>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</si>
  <si>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</si>
  <si>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</si>
  <si>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</si>
  <si>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</si>
  <si>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</si>
  <si>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</si>
  <si>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</si>
  <si>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</si>
  <si>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</si>
  <si>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</si>
  <si>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</si>
  <si>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</si>
  <si>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</si>
  <si>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</si>
  <si>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</si>
  <si>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</si>
  <si>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</si>
  <si>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</si>
  <si>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</si>
  <si>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</si>
  <si>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</si>
  <si>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</si>
  <si>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</si>
  <si>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</si>
  <si>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</si>
  <si>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</si>
  <si>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</si>
  <si>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</si>
  <si>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</si>
  <si>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</si>
  <si>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</si>
  <si>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</si>
  <si>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</si>
  <si>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</si>
  <si>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</si>
  <si>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</si>
  <si>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</si>
  <si>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</si>
  <si>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</si>
  <si>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</si>
  <si>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</si>
  <si>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</si>
  <si>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</si>
  <si>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</si>
  <si>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</si>
  <si>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</si>
  <si>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</si>
  <si>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</si>
  <si>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</si>
  <si>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</si>
  <si>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</si>
  <si>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</si>
  <si>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</si>
  <si>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</si>
  <si>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</si>
  <si>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</si>
  <si>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</si>
  <si>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</si>
  <si>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</si>
  <si>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</si>
  <si>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</si>
  <si>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</si>
  <si>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</si>
  <si>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</si>
  <si>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</si>
  <si>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</si>
  <si>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</si>
  <si>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</si>
  <si>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</si>
  <si>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</si>
  <si>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</si>
  <si>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</si>
  <si>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</si>
  <si>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</si>
  <si>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</si>
  <si>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</si>
  <si>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</si>
  <si>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</si>
  <si>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</si>
  <si>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</si>
  <si>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</si>
  <si>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</si>
  <si>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</si>
  <si>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</si>
  <si>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</si>
  <si>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</si>
  <si>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</si>
  <si>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</si>
  <si>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</si>
  <si>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</si>
  <si>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</si>
  <si>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</si>
  <si>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</si>
  <si>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</si>
  <si>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</si>
  <si>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</si>
  <si>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</si>
  <si>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</si>
  <si>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</si>
  <si>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</si>
  <si>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</si>
  <si>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</si>
  <si>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</si>
  <si>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</si>
  <si>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</si>
  <si>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</si>
  <si>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</si>
  <si>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</si>
  <si>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</si>
  <si>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</si>
  <si>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</si>
  <si>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</si>
  <si>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</si>
  <si>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</si>
  <si>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</si>
  <si>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</si>
  <si>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</si>
  <si>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</si>
  <si>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</si>
  <si>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</si>
  <si>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</si>
  <si>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</si>
  <si>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</si>
  <si>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</si>
  <si>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</si>
  <si>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</si>
  <si>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</si>
  <si>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</si>
  <si>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</si>
  <si>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</si>
  <si>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</si>
  <si>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</si>
  <si>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</si>
  <si>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</si>
  <si>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</si>
  <si>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</si>
  <si>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</si>
  <si>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</si>
  <si>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</si>
  <si>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</si>
  <si>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</si>
  <si>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</si>
  <si>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</si>
  <si>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</si>
  <si>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</si>
  <si>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</si>
  <si>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</si>
  <si>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</si>
  <si>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</si>
  <si>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</si>
  <si>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</si>
  <si>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</si>
  <si>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</si>
  <si>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</si>
  <si>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</si>
  <si>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</si>
  <si>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</si>
  <si>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</si>
  <si>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</si>
  <si>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</si>
  <si>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</si>
  <si>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</si>
  <si>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</si>
  <si>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</si>
  <si>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</si>
  <si>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</si>
  <si>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</si>
  <si>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</si>
  <si>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</si>
  <si>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</si>
  <si>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</si>
  <si>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</si>
  <si>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</si>
  <si>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</si>
  <si>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</si>
  <si>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</si>
  <si>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</si>
  <si>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</si>
  <si>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</si>
  <si>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</si>
  <si>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</si>
  <si>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</si>
  <si>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</si>
  <si>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</si>
  <si>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</si>
  <si>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</si>
  <si>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</si>
  <si>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</si>
  <si>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</si>
  <si>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</si>
  <si>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</si>
  <si>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</si>
  <si>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</si>
  <si>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</si>
  <si>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</si>
  <si>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</si>
  <si>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</si>
  <si>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</si>
  <si>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</si>
  <si>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</si>
  <si>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</si>
  <si>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</si>
  <si>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</si>
  <si>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</si>
  <si>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</si>
  <si>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</si>
  <si>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</si>
  <si>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</si>
  <si>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</si>
  <si>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</si>
  <si>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</si>
  <si>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</si>
  <si>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</si>
  <si>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</si>
  <si>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</si>
  <si>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</si>
  <si>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</si>
  <si>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</si>
  <si>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</si>
  <si>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</si>
  <si>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</si>
  <si>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</si>
  <si>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</si>
  <si>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</si>
  <si>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</si>
  <si>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</si>
  <si>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</si>
  <si>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</si>
  <si>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</si>
  <si>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</si>
  <si>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</si>
  <si>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</si>
  <si>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</si>
  <si>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</si>
  <si>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</si>
  <si>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</si>
  <si>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</si>
  <si>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</si>
  <si>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</si>
  <si>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</si>
  <si>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</si>
  <si>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</si>
  <si>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</si>
  <si>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</si>
  <si>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</si>
  <si>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</si>
  <si>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</si>
  <si>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</si>
  <si>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</si>
  <si>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</si>
  <si>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</si>
  <si>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</si>
  <si>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</si>
  <si>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</si>
  <si>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</si>
  <si>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</si>
  <si>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</si>
  <si>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</si>
  <si>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</si>
  <si>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</si>
  <si>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</si>
  <si>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</si>
  <si>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</si>
  <si>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</si>
  <si>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</si>
  <si>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</si>
  <si>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</si>
  <si>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</si>
  <si>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</si>
  <si>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</si>
  <si>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</si>
  <si>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</si>
  <si>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</si>
  <si>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</si>
  <si>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</si>
  <si>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</si>
  <si>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</si>
  <si>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</si>
  <si>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</si>
  <si>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</si>
  <si>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</si>
  <si>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</si>
  <si>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</si>
  <si>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</si>
  <si>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</si>
  <si>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</si>
  <si>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</si>
  <si>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</si>
  <si>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</si>
  <si>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</si>
  <si>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</si>
  <si>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</si>
  <si>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</si>
  <si>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</si>
  <si>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</si>
  <si>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</si>
  <si>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</si>
  <si>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</si>
  <si>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</si>
  <si>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</si>
  <si>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</si>
  <si>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</si>
  <si>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</si>
  <si>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</si>
  <si>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</si>
  <si>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</si>
  <si>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</si>
  <si>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</si>
  <si>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</si>
  <si>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</si>
  <si>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</si>
  <si>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</si>
  <si>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</si>
  <si>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</si>
  <si>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</si>
  <si>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</si>
  <si>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</si>
  <si>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</si>
  <si>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</si>
  <si>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</si>
  <si>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</si>
  <si>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</si>
  <si>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</si>
  <si>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</si>
  <si>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</si>
  <si>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</si>
  <si>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</si>
  <si>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</si>
  <si>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</si>
  <si>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</si>
  <si>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</si>
  <si>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</si>
  <si>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</si>
  <si>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</si>
  <si>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</si>
  <si>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</si>
  <si>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</si>
  <si>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</si>
  <si>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</si>
  <si>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</si>
  <si>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</si>
  <si>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</si>
  <si>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</si>
  <si>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</si>
  <si>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</si>
  <si>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</si>
  <si>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</si>
  <si>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</si>
  <si>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</si>
  <si>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</si>
  <si>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</si>
  <si>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</si>
  <si>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</si>
  <si>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</si>
  <si>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</si>
  <si>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</si>
  <si>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</si>
  <si>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</si>
  <si>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</si>
  <si>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</si>
  <si>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</si>
  <si>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</si>
  <si>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</si>
  <si>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</si>
  <si>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</si>
  <si>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</si>
  <si>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</si>
  <si>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</si>
  <si>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</si>
  <si>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</si>
  <si>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</si>
  <si>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</si>
  <si>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</si>
  <si>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</si>
  <si>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</si>
  <si>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</si>
  <si>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</si>
  <si>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</si>
  <si>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</si>
  <si>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</si>
  <si>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</si>
  <si>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</si>
  <si>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</si>
  <si>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</si>
  <si>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</si>
  <si>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</si>
  <si>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</si>
  <si>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</si>
  <si>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</si>
  <si>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</si>
  <si>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</si>
  <si>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</si>
  <si>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</si>
  <si>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</si>
  <si>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</si>
  <si>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</si>
  <si>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</si>
  <si>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</si>
  <si>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</si>
  <si>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</si>
  <si>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</si>
  <si>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</si>
  <si>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</si>
  <si>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</si>
  <si>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</si>
  <si>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</si>
  <si>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</si>
  <si>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</si>
  <si>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</si>
  <si>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</si>
  <si>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</si>
  <si>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</si>
  <si>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</si>
  <si>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</si>
  <si>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</si>
  <si>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</si>
  <si>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</si>
  <si>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</si>
  <si>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</si>
  <si>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</si>
  <si>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</si>
  <si>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</si>
  <si>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</si>
  <si>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</si>
  <si>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</si>
  <si>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</si>
  <si>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</si>
  <si>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</si>
  <si>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</si>
  <si>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</si>
  <si>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</si>
  <si>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</si>
  <si>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</si>
  <si>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</si>
  <si>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</si>
  <si>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</si>
  <si>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</si>
  <si>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</si>
  <si>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</si>
  <si>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</si>
  <si>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</si>
  <si>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</si>
  <si>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</si>
  <si>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</si>
  <si>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</si>
  <si>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</si>
  <si>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</si>
  <si>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</si>
  <si>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</si>
  <si>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</si>
  <si>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</si>
  <si>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</si>
  <si>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</si>
  <si>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</si>
  <si>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</si>
  <si>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</si>
  <si>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</si>
  <si>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</si>
  <si>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</si>
  <si>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</si>
  <si>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</si>
  <si>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</si>
  <si>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</si>
  <si>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</si>
  <si>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</si>
  <si>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</si>
  <si>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</si>
  <si>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</si>
  <si>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</si>
  <si>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</si>
  <si>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</si>
  <si>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</si>
  <si>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</si>
  <si>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</si>
  <si>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</si>
  <si>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</si>
  <si>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</si>
  <si>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</si>
  <si>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</si>
  <si>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</si>
  <si>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</si>
  <si>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</si>
  <si>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</si>
  <si>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</si>
  <si>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</si>
  <si>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</si>
  <si>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</si>
  <si>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</si>
  <si>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</si>
  <si>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</si>
  <si>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</si>
  <si>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</si>
  <si>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</si>
  <si>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</si>
  <si>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</si>
  <si>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</si>
  <si>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</si>
  <si>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</si>
  <si>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</si>
  <si>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</si>
  <si>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</si>
  <si>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</si>
  <si>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</si>
  <si>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</si>
  <si>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</si>
  <si>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</si>
  <si>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</si>
  <si>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</si>
  <si>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</si>
  <si>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</si>
  <si>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</si>
  <si>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</si>
  <si>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</si>
  <si>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</si>
  <si>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</si>
  <si>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</si>
  <si>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</si>
  <si>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</si>
  <si>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</si>
  <si>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</si>
  <si>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</si>
  <si>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</si>
  <si>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</si>
  <si>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</si>
  <si>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</si>
  <si>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</si>
  <si>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</si>
  <si>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</si>
  <si>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</si>
  <si>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</si>
  <si>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</si>
  <si>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</si>
  <si>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</si>
  <si>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</si>
  <si>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</si>
  <si>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</si>
  <si>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</si>
  <si>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</si>
  <si>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</si>
  <si>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</si>
  <si>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</si>
  <si>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</si>
  <si>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</si>
  <si>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</si>
  <si>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</si>
  <si>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</si>
  <si>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</si>
  <si>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</si>
  <si>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</si>
  <si>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</si>
  <si>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</si>
  <si>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</si>
  <si>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</si>
  <si>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</si>
  <si>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</si>
  <si>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</si>
  <si>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</si>
  <si>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</si>
  <si>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</si>
  <si>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</si>
  <si>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</si>
  <si>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</si>
  <si>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</si>
  <si>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</si>
  <si>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</si>
  <si>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</si>
  <si>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</si>
  <si>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</si>
  <si>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</si>
  <si>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</si>
  <si>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</si>
  <si>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</si>
  <si>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</si>
  <si>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</si>
  <si>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</si>
  <si>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</si>
  <si>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</si>
  <si>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</si>
  <si>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</si>
  <si>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</si>
  <si>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</si>
  <si>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</si>
  <si>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</si>
  <si>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</si>
  <si>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</si>
  <si>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</si>
  <si>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</si>
  <si>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</si>
  <si>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</si>
  <si>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</si>
  <si>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</si>
  <si>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</si>
  <si>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</si>
  <si>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</si>
  <si>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</si>
  <si>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</si>
  <si>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</si>
  <si>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</si>
  <si>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</si>
  <si>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</si>
  <si>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</si>
  <si>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</si>
  <si>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</si>
  <si>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</si>
  <si>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</si>
  <si>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</si>
  <si>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</si>
  <si>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</si>
  <si>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</si>
  <si>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</si>
  <si>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</si>
  <si>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</si>
  <si>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</si>
  <si>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</si>
  <si>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</si>
  <si>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</si>
  <si>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</si>
  <si>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</si>
  <si>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</si>
  <si>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</si>
  <si>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</si>
  <si>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</si>
  <si>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</si>
  <si>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</si>
  <si>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</si>
  <si>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</si>
  <si>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</si>
  <si>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</si>
  <si>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</si>
  <si>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</si>
  <si>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</si>
  <si>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</si>
  <si>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</si>
  <si>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</si>
  <si>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</si>
  <si>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</si>
  <si>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</si>
  <si>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</si>
  <si>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</si>
  <si>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</si>
  <si>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</si>
  <si>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</si>
  <si>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</si>
  <si>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</si>
  <si>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</si>
  <si>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</si>
  <si>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</si>
  <si>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</si>
  <si>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</si>
  <si>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</si>
  <si>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</si>
  <si>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</si>
  <si>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</si>
  <si>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</si>
  <si>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</si>
  <si>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</si>
  <si>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</si>
  <si>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</si>
  <si>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</si>
  <si>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</si>
  <si>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</si>
  <si>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</si>
  <si>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</si>
  <si>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</si>
  <si>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</si>
  <si>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</si>
  <si>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</si>
  <si>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</si>
  <si>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</si>
  <si>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</si>
  <si>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</si>
  <si>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</si>
  <si>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</si>
  <si>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</si>
  <si>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</si>
  <si>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</si>
  <si>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</si>
  <si>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</si>
  <si>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</si>
  <si>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</si>
  <si>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</si>
  <si>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</si>
  <si>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</si>
  <si>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</si>
  <si>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</si>
  <si>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</si>
  <si>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</si>
  <si>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</si>
  <si>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</si>
  <si>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</si>
  <si>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</si>
  <si>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</si>
  <si>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</si>
  <si>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</si>
  <si>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</si>
  <si>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</si>
  <si>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</si>
  <si>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</si>
  <si>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</si>
  <si>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</si>
  <si>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</si>
  <si>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</si>
  <si>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</si>
  <si>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</si>
  <si>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</si>
  <si>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</si>
  <si>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</si>
  <si>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</si>
  <si>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</si>
  <si>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</si>
  <si>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</si>
  <si>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</si>
  <si>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</si>
  <si>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</si>
  <si>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</si>
  <si>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</si>
  <si>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</si>
  <si>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</si>
  <si>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</si>
  <si>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</si>
  <si>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</si>
  <si>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</si>
  <si>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</si>
  <si>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</si>
  <si>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</si>
  <si>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</si>
  <si>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</si>
  <si>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</si>
  <si>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</si>
  <si>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</si>
  <si>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</si>
  <si>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</si>
  <si>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</si>
  <si>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</si>
  <si>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</si>
  <si>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</si>
  <si>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</si>
  <si>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</si>
  <si>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</si>
  <si>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</si>
  <si>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</si>
  <si>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</si>
  <si>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</si>
  <si>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</si>
  <si>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</si>
  <si>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</si>
  <si>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</si>
  <si>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</si>
  <si>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</si>
  <si>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</si>
  <si>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</si>
  <si>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</si>
  <si>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</si>
  <si>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</si>
  <si>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</si>
  <si>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</si>
  <si>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</si>
  <si>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</si>
  <si>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</si>
  <si>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</si>
  <si>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</si>
  <si>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</si>
  <si>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</si>
  <si>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</si>
  <si>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</si>
  <si>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</si>
  <si>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</si>
  <si>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</si>
  <si>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</si>
  <si>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</si>
  <si>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</si>
  <si>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</si>
  <si>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</si>
  <si>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</si>
  <si>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</si>
  <si>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</si>
  <si>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</si>
  <si>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</si>
  <si>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</si>
  <si>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</si>
  <si>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</si>
  <si>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</si>
  <si>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</si>
  <si>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</si>
  <si>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</si>
  <si>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</si>
  <si>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</si>
  <si>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</si>
  <si>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</si>
  <si>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</si>
  <si>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</si>
  <si>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</si>
  <si>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</si>
  <si>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</si>
  <si>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</si>
  <si>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</si>
  <si>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</si>
  <si>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</si>
  <si>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</si>
  <si>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</si>
  <si>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</si>
  <si>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</si>
  <si>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</si>
  <si>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</si>
  <si>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</si>
  <si>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</si>
  <si>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</si>
  <si>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</si>
  <si>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</si>
  <si>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</si>
  <si>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</si>
  <si>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</si>
  <si>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</si>
  <si>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</si>
  <si>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</si>
  <si>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</si>
  <si>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</si>
  <si>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</si>
  <si>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</si>
  <si>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</si>
  <si>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</si>
  <si>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</si>
  <si>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</si>
  <si>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</si>
  <si>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</si>
  <si>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</si>
  <si>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</si>
  <si>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</si>
  <si>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</si>
  <si>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</si>
  <si>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</si>
  <si>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</si>
  <si>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</si>
  <si>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</si>
  <si>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</si>
  <si>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</si>
  <si>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</si>
  <si>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</si>
  <si>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</si>
  <si>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</si>
  <si>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</si>
  <si>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</si>
  <si>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</si>
  <si>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</si>
  <si>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</si>
  <si>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</si>
  <si>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</si>
  <si>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</si>
  <si>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</si>
  <si>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</si>
  <si>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</si>
  <si>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</si>
  <si>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</si>
  <si>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</si>
  <si>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</si>
  <si>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</si>
  <si>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</si>
  <si>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</si>
  <si>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</si>
  <si>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</si>
  <si>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</si>
  <si>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</si>
  <si>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</si>
  <si>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</si>
  <si>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</si>
  <si>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</si>
  <si>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</si>
  <si>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</si>
  <si>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</si>
  <si>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</si>
  <si>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</si>
  <si>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</si>
  <si>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</si>
  <si>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</si>
  <si>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</si>
  <si>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</si>
  <si>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</si>
  <si>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</si>
  <si>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</si>
  <si>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</si>
  <si>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</si>
  <si>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</si>
  <si>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</si>
  <si>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</si>
  <si>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</si>
  <si>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</si>
  <si>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</si>
  <si>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</si>
  <si>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</si>
  <si>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</si>
  <si>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</si>
  <si>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</si>
  <si>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</si>
  <si>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</si>
  <si>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</si>
  <si>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</si>
  <si>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</si>
  <si>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</si>
  <si>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</si>
  <si>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</si>
  <si>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</si>
  <si>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</si>
  <si>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</si>
  <si>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</si>
  <si>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</si>
  <si>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</si>
  <si>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</si>
  <si>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</si>
  <si>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</si>
  <si>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</si>
  <si>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</si>
  <si>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</si>
  <si>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</si>
  <si>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</si>
  <si>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</si>
  <si>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</si>
  <si>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</si>
  <si>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</si>
  <si>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</si>
  <si>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</si>
  <si>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</si>
  <si>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</si>
  <si>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</si>
  <si>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</si>
  <si>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</si>
  <si>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</si>
  <si>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</si>
  <si>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</si>
  <si>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</si>
  <si>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</si>
  <si>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</si>
  <si>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</si>
  <si>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</si>
  <si>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</si>
  <si>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</si>
  <si>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</si>
  <si>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</si>
  <si>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</si>
  <si>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</si>
  <si>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</si>
  <si>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</si>
  <si>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</si>
  <si>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</si>
  <si>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</si>
  <si>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</si>
  <si>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</si>
  <si>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</si>
  <si>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</si>
  <si>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</si>
  <si>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</si>
  <si>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</si>
  <si>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</si>
  <si>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</si>
  <si>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</si>
  <si>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</si>
  <si>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</si>
  <si>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</si>
  <si>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</si>
  <si>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</si>
  <si>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</si>
  <si>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</si>
  <si>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</si>
  <si>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</si>
  <si>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</si>
  <si>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</si>
  <si>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</si>
  <si>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</si>
  <si>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</si>
  <si>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</si>
  <si>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</si>
  <si>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</si>
  <si>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</si>
  <si>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</si>
  <si>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</si>
  <si>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</si>
  <si>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</si>
  <si>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</si>
  <si>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</si>
  <si>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</si>
  <si>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</si>
  <si>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</si>
  <si>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</si>
  <si>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</si>
  <si>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</si>
  <si>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</si>
  <si>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</si>
  <si>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</si>
  <si>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</si>
  <si>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</si>
  <si>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</si>
  <si>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</si>
  <si>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</si>
  <si>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</si>
  <si>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</si>
  <si>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</si>
  <si>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</si>
  <si>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</si>
  <si>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</si>
  <si>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</si>
  <si>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</si>
  <si>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</si>
  <si>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</si>
  <si>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</si>
  <si>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</si>
  <si>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</si>
  <si>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</si>
  <si>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</si>
  <si>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</si>
  <si>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</si>
  <si>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</si>
  <si>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</si>
  <si>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</si>
  <si>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</si>
  <si>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</si>
  <si>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</si>
  <si>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</si>
  <si>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</si>
  <si>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</si>
  <si>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</si>
  <si>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</si>
  <si>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</si>
  <si>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</si>
  <si>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</si>
  <si>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</si>
  <si>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</si>
  <si>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</si>
  <si>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</si>
  <si>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</si>
  <si>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</si>
  <si>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</si>
  <si>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</si>
  <si>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</si>
  <si>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</si>
  <si>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</si>
  <si>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</si>
  <si>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</si>
  <si>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</si>
  <si>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</si>
  <si>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</si>
  <si>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</si>
  <si>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</si>
  <si>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</si>
  <si>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</si>
  <si>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</si>
  <si>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</si>
  <si>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</si>
  <si>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</si>
  <si>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</si>
  <si>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</si>
  <si>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</si>
  <si>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</si>
  <si>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</si>
  <si>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</si>
  <si>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</si>
  <si>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</si>
  <si>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</si>
  <si>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</si>
  <si>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</si>
  <si>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</si>
  <si>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</si>
  <si>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</si>
  <si>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</si>
  <si>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</si>
  <si>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</si>
  <si>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</si>
  <si>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</si>
  <si>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</si>
  <si>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</si>
  <si>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</si>
  <si>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</si>
  <si>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</si>
  <si>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</si>
  <si>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</si>
  <si>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</si>
  <si>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</si>
  <si>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</si>
  <si>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</si>
  <si>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</si>
  <si>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</si>
  <si>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</si>
  <si>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</si>
  <si>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</si>
  <si>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</si>
  <si>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</si>
  <si>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</si>
  <si>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</si>
  <si>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</si>
  <si>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</si>
  <si>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</si>
  <si>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</si>
  <si>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</si>
  <si>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</si>
  <si>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</si>
  <si>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</si>
  <si>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</si>
  <si>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</si>
  <si>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</si>
  <si>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</si>
  <si>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</si>
  <si>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</si>
  <si>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</si>
  <si>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</si>
  <si>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</si>
  <si>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</si>
  <si>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</si>
  <si>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</si>
  <si>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</si>
  <si>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</si>
  <si>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</si>
  <si>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</si>
  <si>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</si>
  <si>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</si>
  <si>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</si>
  <si>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</si>
  <si>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</si>
  <si>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</si>
  <si>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</si>
  <si>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</si>
  <si>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</si>
  <si>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</si>
  <si>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</si>
  <si>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</si>
  <si>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</si>
  <si>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</si>
  <si>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</si>
  <si>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</si>
  <si>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</si>
  <si>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</si>
  <si>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</si>
  <si>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</si>
  <si>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</si>
  <si>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</si>
  <si>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</si>
  <si>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</si>
  <si>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</si>
  <si>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</si>
  <si>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</si>
  <si>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</si>
  <si>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</si>
  <si>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</si>
  <si>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</si>
  <si>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</si>
  <si>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</si>
  <si>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</si>
  <si>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</si>
  <si>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</si>
  <si>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</si>
  <si>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</si>
  <si>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</si>
  <si>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</si>
  <si>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</si>
  <si>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</si>
  <si>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</si>
  <si>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</si>
  <si>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</si>
  <si>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</si>
  <si>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</si>
  <si>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</si>
  <si>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</si>
  <si>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</si>
  <si>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</si>
  <si>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</si>
  <si>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</si>
  <si>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</si>
  <si>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</si>
  <si>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</si>
  <si>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</si>
  <si>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</si>
  <si>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</si>
  <si>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</si>
  <si>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</si>
  <si>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</si>
  <si>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</si>
  <si>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</si>
  <si>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</si>
  <si>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</si>
  <si>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</si>
  <si>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</si>
  <si>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</si>
  <si>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</si>
  <si>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</si>
  <si>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</si>
  <si>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</si>
  <si>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</si>
  <si>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</si>
  <si>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</si>
  <si>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</si>
  <si>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</si>
  <si>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</si>
  <si>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</si>
  <si>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</si>
  <si>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</si>
  <si>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</si>
  <si>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</si>
  <si>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</si>
  <si>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</si>
  <si>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</si>
  <si>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</si>
  <si>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</si>
  <si>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</si>
  <si>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</si>
  <si>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</si>
  <si>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</si>
  <si>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</si>
  <si>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</si>
  <si>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</si>
  <si>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</si>
  <si>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</si>
  <si>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</si>
  <si>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</si>
  <si>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</si>
  <si>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</si>
  <si>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</si>
  <si>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</si>
  <si>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</si>
  <si>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</si>
  <si>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</si>
  <si>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</si>
  <si>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</si>
  <si>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</si>
  <si>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</si>
  <si>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</si>
  <si>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</si>
  <si>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</si>
  <si>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</si>
  <si>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</si>
  <si>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</si>
  <si>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</si>
  <si>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</si>
  <si>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</si>
  <si>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</si>
  <si>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</si>
  <si>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</si>
  <si>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</si>
  <si>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</si>
  <si>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</si>
  <si>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</si>
  <si>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</si>
  <si>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</si>
  <si>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</si>
  <si>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</si>
  <si>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</si>
  <si>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</si>
  <si>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</si>
  <si>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</si>
  <si>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</si>
  <si>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</si>
  <si>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</si>
  <si>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</si>
  <si>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</si>
  <si>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</si>
  <si>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</si>
  <si>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</si>
  <si>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</si>
  <si>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</si>
  <si>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</si>
  <si>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</si>
  <si>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</si>
  <si>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</si>
  <si>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</si>
  <si>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</si>
  <si>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</si>
  <si>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</si>
  <si>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</si>
  <si>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</si>
  <si>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</si>
  <si>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</si>
  <si>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</si>
  <si>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</si>
  <si>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</si>
  <si>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</si>
  <si>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</si>
  <si>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</si>
  <si>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</si>
  <si>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</si>
  <si>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</si>
  <si>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</si>
  <si>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</si>
  <si>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</si>
  <si>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</si>
  <si>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</si>
  <si>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</si>
  <si>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</si>
  <si>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</si>
  <si>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</si>
  <si>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</si>
  <si>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</si>
  <si>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</si>
  <si>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</si>
  <si>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</si>
  <si>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</si>
  <si>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</si>
  <si>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</si>
  <si>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</si>
  <si>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</si>
  <si>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</si>
  <si>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</si>
  <si>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</si>
  <si>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</si>
  <si>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</si>
  <si>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</si>
  <si>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</si>
  <si>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</si>
  <si>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</si>
  <si>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</si>
  <si>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</si>
  <si>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</si>
  <si>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</si>
  <si>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</si>
  <si>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</si>
  <si>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</si>
  <si>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</si>
  <si>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</si>
  <si>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</si>
  <si>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</si>
  <si>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</si>
  <si>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</si>
  <si>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</si>
  <si>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</si>
  <si>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</si>
  <si>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</si>
  <si>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</si>
  <si>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</si>
  <si>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</si>
  <si>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</si>
  <si>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</si>
  <si>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</si>
  <si>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</si>
  <si>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</si>
  <si>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</si>
  <si>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</si>
  <si>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</si>
  <si>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</si>
  <si>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</si>
  <si>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</si>
  <si>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</si>
  <si>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</si>
  <si>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</si>
  <si>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</si>
  <si>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</si>
  <si>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</si>
  <si>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</si>
  <si>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</si>
  <si>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</si>
  <si>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</si>
  <si>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</si>
  <si>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</si>
  <si>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</si>
  <si>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</si>
  <si>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</si>
  <si>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</si>
  <si>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</si>
  <si>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</si>
  <si>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</si>
  <si>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</si>
  <si>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</si>
  <si>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</si>
  <si>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</si>
  <si>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</si>
  <si>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</si>
  <si>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</si>
  <si>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</si>
  <si>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</si>
  <si>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</si>
  <si>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</si>
  <si>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</si>
  <si>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</si>
  <si>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</si>
  <si>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</si>
  <si>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</si>
  <si>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</si>
  <si>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</si>
  <si>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</si>
  <si>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</si>
  <si>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</si>
  <si>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</si>
  <si>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</si>
  <si>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</si>
  <si>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</si>
  <si>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</si>
  <si>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</si>
  <si>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</si>
  <si>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</si>
  <si>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</si>
  <si>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</si>
  <si>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</si>
  <si>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</si>
  <si>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</si>
  <si>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</si>
  <si>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</si>
  <si>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</si>
  <si>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</si>
  <si>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</si>
  <si>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</si>
  <si>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</si>
  <si>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</si>
  <si>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</si>
  <si>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</si>
  <si>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</si>
  <si>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</si>
  <si>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</si>
  <si>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</si>
  <si>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</si>
  <si>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</si>
  <si>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</si>
  <si>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</si>
  <si>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</si>
  <si>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</si>
  <si>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</si>
  <si>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</si>
  <si>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</si>
  <si>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</si>
  <si>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</si>
  <si>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</si>
  <si>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</si>
  <si>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</si>
  <si>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</si>
  <si>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</si>
  <si>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</si>
  <si>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</si>
  <si>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</si>
  <si>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</si>
  <si>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</si>
  <si>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</si>
  <si>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</si>
  <si>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</si>
  <si>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</si>
  <si>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</si>
  <si>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</si>
  <si>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</si>
  <si>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</si>
  <si>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</si>
  <si>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</si>
  <si>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</si>
  <si>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</si>
  <si>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</si>
  <si>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</si>
  <si>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</si>
  <si>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</si>
  <si>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</si>
  <si>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</si>
  <si>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</si>
  <si>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</si>
  <si>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</si>
  <si>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</si>
  <si>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</si>
  <si>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</si>
  <si>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</si>
  <si>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</si>
  <si>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</si>
  <si>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</si>
  <si>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</si>
  <si>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</si>
  <si>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</si>
  <si>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</si>
  <si>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</si>
  <si>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</si>
  <si>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</si>
  <si>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</si>
  <si>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</si>
  <si>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</si>
  <si>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</si>
  <si>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</si>
  <si>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</si>
  <si>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</si>
  <si>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</si>
  <si>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</si>
  <si>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</si>
  <si>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</si>
  <si>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</si>
  <si>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</si>
  <si>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</si>
  <si>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</si>
  <si>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</si>
  <si>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</si>
  <si>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</si>
  <si>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</si>
  <si>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</si>
  <si>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</si>
  <si>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</si>
  <si>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</si>
  <si>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</si>
  <si>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</si>
  <si>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</si>
  <si>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</si>
  <si>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</si>
  <si>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</si>
  <si>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</si>
  <si>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</si>
  <si>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</si>
  <si>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</si>
  <si>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</si>
  <si>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</si>
  <si>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</si>
  <si>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</si>
  <si>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</si>
  <si>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</si>
  <si>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</si>
  <si>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</si>
  <si>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</si>
  <si>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</si>
  <si>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</si>
  <si>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</si>
  <si>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</si>
  <si>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</si>
  <si>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</si>
  <si>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</si>
  <si>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</si>
  <si>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</si>
  <si>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</si>
  <si>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</si>
  <si>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</si>
  <si>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</si>
  <si>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</si>
  <si>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</si>
  <si>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</si>
  <si>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</si>
  <si>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</si>
  <si>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</si>
  <si>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</si>
  <si>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</si>
  <si>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</si>
  <si>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</si>
  <si>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</si>
  <si>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</si>
  <si>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</si>
  <si>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</si>
  <si>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</si>
  <si>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</si>
  <si>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</si>
  <si>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</si>
  <si>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</si>
  <si>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</si>
  <si>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</si>
  <si>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</si>
  <si>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</si>
  <si>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</si>
  <si>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</si>
  <si>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</si>
  <si>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</si>
  <si>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</si>
  <si>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</si>
  <si>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</si>
  <si>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</si>
  <si>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</si>
  <si>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</si>
  <si>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</si>
  <si>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</si>
  <si>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</si>
  <si>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</si>
  <si>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</si>
  <si>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</si>
  <si>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</si>
  <si>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</si>
  <si>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</si>
  <si>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</si>
  <si>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</si>
  <si>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</si>
  <si>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</si>
  <si>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</si>
  <si>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</si>
  <si>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</si>
  <si>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</si>
  <si>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</si>
  <si>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</si>
  <si>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</si>
  <si>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</si>
  <si>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</si>
  <si>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</si>
  <si>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</si>
  <si>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</si>
  <si>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</si>
  <si>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</si>
  <si>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</si>
  <si>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</si>
  <si>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</si>
  <si>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</si>
  <si>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</si>
  <si>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</si>
  <si>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</si>
  <si>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</si>
  <si>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</si>
  <si>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</si>
  <si>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</si>
  <si>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</si>
  <si>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</si>
  <si>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</si>
  <si>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</si>
  <si>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</si>
  <si>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</si>
  <si>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</si>
  <si>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</si>
  <si>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</si>
  <si>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</si>
  <si>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</si>
  <si>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</si>
  <si>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</si>
  <si>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</si>
  <si>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</si>
  <si>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</si>
  <si>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</si>
  <si>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</si>
  <si>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</si>
  <si>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</si>
  <si>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</si>
  <si>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</si>
  <si>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</si>
  <si>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</si>
  <si>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</si>
  <si>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</si>
  <si>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</si>
  <si>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</si>
  <si>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</si>
  <si>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</si>
  <si>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</si>
  <si>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</si>
  <si>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</si>
  <si>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</si>
  <si>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</si>
  <si>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</si>
  <si>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</si>
  <si>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</si>
  <si>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</si>
  <si>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</si>
  <si>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</si>
  <si>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</si>
  <si>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</si>
  <si>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</si>
  <si>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</si>
  <si>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</si>
  <si>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</si>
  <si>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</si>
  <si>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</si>
  <si>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</si>
  <si>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</si>
  <si>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</si>
  <si>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</si>
  <si>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</si>
  <si>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</si>
  <si>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</si>
  <si>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</si>
  <si>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</si>
  <si>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</si>
  <si>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</si>
  <si>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</si>
  <si>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</si>
  <si>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</si>
  <si>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</si>
  <si>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</si>
  <si>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</si>
  <si>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</si>
  <si>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</si>
  <si>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</si>
  <si>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</si>
  <si>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</si>
  <si>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</si>
  <si>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</si>
  <si>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</si>
  <si>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</si>
  <si>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</si>
  <si>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</si>
  <si>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</si>
  <si>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</si>
  <si>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</si>
  <si>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</si>
  <si>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</si>
  <si>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</si>
  <si>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</si>
  <si>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</si>
  <si>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</si>
  <si>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</si>
  <si>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</si>
  <si>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</si>
  <si>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</si>
  <si>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</si>
  <si>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</si>
  <si>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</si>
  <si>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</si>
  <si>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</si>
  <si>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</si>
  <si>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</si>
  <si>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</si>
  <si>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</si>
  <si>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</si>
  <si>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</si>
  <si>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</si>
  <si>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</si>
  <si>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</si>
  <si>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</si>
  <si>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</si>
  <si>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</si>
  <si>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</si>
  <si>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</si>
  <si>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</si>
  <si>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</si>
  <si>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</si>
  <si>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</si>
  <si>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</si>
  <si>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</si>
  <si>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</si>
  <si>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</si>
  <si>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</si>
  <si>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</si>
  <si>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</si>
  <si>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</si>
  <si>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</si>
  <si>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</si>
  <si>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</si>
  <si>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</si>
  <si>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</si>
  <si>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</si>
  <si>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</si>
  <si>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</si>
  <si>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</si>
  <si>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</si>
  <si>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</si>
  <si>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</si>
  <si>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</si>
  <si>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</si>
  <si>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</si>
  <si>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</si>
  <si>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</si>
  <si>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</si>
  <si>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</si>
  <si>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</si>
  <si>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</si>
  <si>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</si>
  <si>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</si>
  <si>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</si>
  <si>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</si>
  <si>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</si>
  <si>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</si>
  <si>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</si>
  <si>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</si>
  <si>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</si>
  <si>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</si>
  <si>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</si>
  <si>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</si>
  <si>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</si>
  <si>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</si>
  <si>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</si>
  <si>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</si>
  <si>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</si>
  <si>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</si>
  <si>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</si>
  <si>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</si>
  <si>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</si>
  <si>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</si>
  <si>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</si>
  <si>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</si>
  <si>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</si>
  <si>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</si>
  <si>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</si>
  <si>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</si>
  <si>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</si>
  <si>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</si>
  <si>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</si>
  <si>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</si>
  <si>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</si>
  <si>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</si>
  <si>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</si>
  <si>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</si>
  <si>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</si>
  <si>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</si>
  <si>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</si>
  <si>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</si>
  <si>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</si>
  <si>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</si>
  <si>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</si>
  <si>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</si>
  <si>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</si>
  <si>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</si>
  <si>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</si>
  <si>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</si>
  <si>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</si>
  <si>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</si>
  <si>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</si>
  <si>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</si>
  <si>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</si>
  <si>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</si>
  <si>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</si>
  <si>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</si>
  <si>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</si>
  <si>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</si>
  <si>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</si>
  <si>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</si>
  <si>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</si>
  <si>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</si>
  <si>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</si>
  <si>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</si>
  <si>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</si>
  <si>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</si>
  <si>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</si>
  <si>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</si>
  <si>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</si>
  <si>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</si>
  <si>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</si>
  <si>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</si>
  <si>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</si>
  <si>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</si>
  <si>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</si>
  <si>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</si>
  <si>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</si>
  <si>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</si>
  <si>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</si>
  <si>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</si>
  <si>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</si>
  <si>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</si>
  <si>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</si>
  <si>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</si>
  <si>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</si>
  <si>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</si>
  <si>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</si>
  <si>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</si>
  <si>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</si>
  <si>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</si>
  <si>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</si>
  <si>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</si>
  <si>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</si>
  <si>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</si>
  <si>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</si>
  <si>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</si>
  <si>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</si>
  <si>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</si>
  <si>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</si>
  <si>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</si>
  <si>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</si>
  <si>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</si>
  <si>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</si>
  <si>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</si>
  <si>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</si>
  <si>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</si>
  <si>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</si>
  <si>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</si>
  <si>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</si>
  <si>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</si>
  <si>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</si>
  <si>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</si>
  <si>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</si>
  <si>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</si>
  <si>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</si>
  <si>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</si>
  <si>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</si>
  <si>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</si>
  <si>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</si>
  <si>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</si>
  <si>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</si>
  <si>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</si>
  <si>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</si>
  <si>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</si>
  <si>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</si>
  <si>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</si>
  <si>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</si>
  <si>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</si>
  <si>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</si>
  <si>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</si>
  <si>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</si>
  <si>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</si>
  <si>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</si>
  <si>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</si>
  <si>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</si>
  <si>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</si>
  <si>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</si>
  <si>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</si>
  <si>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</si>
  <si>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</si>
  <si>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</si>
  <si>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</si>
  <si>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</si>
  <si>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</si>
  <si>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</si>
  <si>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</si>
  <si>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</si>
  <si>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</si>
  <si>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</si>
  <si>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</si>
  <si>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</si>
  <si>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</si>
  <si>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</si>
  <si>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</si>
  <si>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</si>
  <si>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</si>
  <si>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</si>
  <si>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</si>
  <si>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</si>
  <si>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</si>
  <si>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</si>
  <si>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</si>
  <si>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</si>
  <si>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</si>
  <si>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</si>
  <si>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</si>
  <si>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</si>
  <si>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</si>
  <si>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</si>
  <si>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</si>
  <si>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</si>
  <si>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</si>
  <si>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</si>
  <si>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</si>
  <si>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</si>
  <si>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</si>
  <si>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</si>
  <si>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</si>
  <si>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</si>
  <si>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</si>
  <si>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</si>
  <si>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</si>
  <si>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</si>
  <si>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</si>
  <si>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</si>
  <si>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</si>
  <si>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</si>
  <si>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</si>
  <si>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</si>
  <si>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</si>
  <si>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</si>
  <si>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</si>
  <si>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</si>
  <si>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</si>
  <si>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</si>
  <si>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</si>
  <si>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</si>
  <si>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</si>
  <si>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</si>
  <si>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</si>
  <si>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</si>
  <si>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</si>
  <si>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</si>
  <si>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</si>
  <si>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</si>
  <si>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</si>
  <si>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</si>
  <si>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</si>
  <si>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</si>
  <si>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</si>
  <si>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</si>
  <si>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</si>
  <si>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</si>
  <si>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</si>
  <si>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</si>
  <si>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</si>
  <si>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</si>
  <si>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</si>
  <si>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</si>
  <si>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</si>
  <si>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</si>
  <si>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</si>
  <si>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</si>
  <si>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</si>
  <si>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</si>
  <si>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</si>
  <si>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</si>
  <si>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</si>
  <si>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</si>
  <si>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</si>
  <si>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</si>
  <si>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</si>
  <si>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</si>
  <si>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</si>
  <si>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</si>
  <si>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</si>
  <si>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</si>
  <si>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</si>
  <si>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</si>
  <si>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</si>
  <si>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</si>
  <si>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</si>
  <si>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</si>
  <si>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</si>
  <si>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</si>
  <si>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</si>
  <si>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</si>
  <si>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</si>
  <si>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</si>
  <si>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</si>
  <si>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</si>
  <si>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</si>
  <si>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</si>
  <si>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</si>
  <si>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</si>
  <si>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</si>
  <si>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</si>
  <si>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</si>
  <si>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</si>
  <si>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</si>
  <si>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</si>
  <si>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</si>
  <si>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</si>
  <si>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</si>
  <si>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</si>
  <si>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</si>
  <si>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</si>
  <si>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</si>
  <si>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</si>
  <si>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</si>
  <si>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</si>
  <si>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</si>
  <si>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</si>
  <si>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</si>
  <si>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</si>
  <si>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</si>
  <si>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</si>
  <si>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</si>
  <si>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</si>
  <si>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</si>
  <si>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</si>
  <si>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</si>
  <si>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</si>
  <si>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</si>
  <si>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</si>
  <si>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</si>
  <si>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</si>
  <si>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</si>
  <si>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</si>
  <si>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</si>
  <si>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</si>
  <si>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</si>
  <si>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</si>
  <si>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</si>
  <si>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</si>
  <si>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</si>
  <si>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</si>
  <si>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</si>
  <si>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</si>
  <si>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</si>
  <si>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</si>
  <si>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</si>
  <si>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</si>
  <si>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</si>
  <si>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</si>
  <si>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</si>
  <si>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</si>
  <si>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</si>
  <si>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</si>
  <si>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</si>
  <si>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</si>
  <si>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</si>
  <si>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</si>
  <si>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</si>
  <si>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</si>
  <si>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</si>
  <si>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</si>
  <si>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</si>
  <si>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</si>
  <si>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</si>
  <si>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</si>
  <si>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</si>
  <si>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</si>
  <si>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</si>
  <si>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</si>
  <si>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</si>
  <si>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</si>
  <si>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</si>
  <si>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</si>
  <si>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</si>
  <si>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</si>
  <si>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</si>
  <si>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</si>
  <si>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</si>
  <si>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</si>
  <si>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</si>
  <si>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</si>
  <si>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</si>
  <si>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</si>
  <si>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</si>
  <si>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</si>
  <si>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</si>
  <si>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</si>
  <si>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</si>
  <si>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</si>
  <si>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</si>
  <si>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</si>
  <si>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</si>
  <si>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</si>
  <si>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</si>
  <si>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</si>
  <si>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</si>
  <si>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</si>
  <si>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</si>
  <si>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</si>
  <si>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</si>
  <si>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</si>
  <si>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</si>
  <si>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</si>
  <si>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</si>
  <si>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</si>
  <si>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</si>
  <si>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</si>
  <si>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</si>
  <si>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</si>
  <si>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</si>
  <si>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</si>
  <si>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</si>
  <si>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</si>
  <si>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</si>
  <si>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</si>
  <si>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</si>
  <si>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</si>
  <si>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</si>
  <si>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</si>
  <si>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</si>
  <si>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</si>
  <si>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</si>
  <si>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</si>
  <si>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</si>
  <si>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</si>
  <si>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</si>
  <si>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</si>
  <si>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</si>
  <si>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</si>
  <si>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</si>
  <si>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</si>
  <si>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</si>
  <si>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</si>
  <si>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</si>
  <si>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</si>
  <si>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</si>
  <si>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</si>
  <si>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</si>
  <si>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</si>
  <si>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</si>
  <si>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</si>
  <si>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</si>
  <si>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</si>
  <si>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</si>
  <si>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</si>
  <si>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</si>
  <si>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</si>
  <si>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</si>
  <si>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</si>
  <si>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</si>
  <si>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</si>
  <si>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</si>
  <si>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</si>
  <si>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</si>
  <si>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</si>
  <si>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</si>
  <si>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</si>
  <si>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</si>
  <si>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</si>
  <si>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</si>
  <si>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</si>
  <si>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</si>
  <si>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</si>
  <si>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</si>
  <si>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</si>
  <si>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</si>
  <si>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</si>
  <si>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</si>
  <si>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</si>
  <si>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</si>
  <si>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</si>
  <si>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</si>
  <si>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</si>
  <si>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</si>
  <si>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</si>
  <si>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</si>
  <si>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</si>
  <si>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</si>
  <si>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</si>
  <si>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</si>
  <si>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</si>
  <si>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</si>
  <si>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</si>
  <si>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</si>
  <si>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</si>
  <si>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</si>
  <si>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</si>
  <si>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</si>
  <si>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</si>
  <si>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</si>
  <si>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</si>
  <si>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</si>
  <si>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</si>
  <si>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</si>
  <si>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</si>
  <si>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</si>
  <si>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</si>
  <si>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</si>
  <si>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</si>
  <si>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</si>
  <si>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</si>
  <si>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</si>
  <si>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</si>
  <si>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</si>
  <si>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</si>
  <si>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</si>
  <si>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</si>
  <si>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</si>
  <si>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</si>
  <si>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</si>
  <si>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</si>
  <si>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</si>
  <si>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</si>
  <si>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</si>
  <si>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</si>
  <si>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</si>
  <si>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</si>
  <si>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</si>
  <si>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</si>
  <si>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</si>
  <si>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</si>
  <si>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</si>
  <si>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</si>
  <si>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</si>
  <si>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</si>
  <si>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</si>
  <si>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</si>
  <si>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</si>
  <si>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</si>
  <si>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</si>
  <si>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</si>
  <si>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</si>
  <si>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</si>
  <si>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</si>
  <si>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</si>
  <si>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</si>
  <si>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</si>
  <si>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</si>
  <si>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</si>
  <si>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</si>
  <si>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</si>
  <si>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</si>
  <si>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</si>
  <si>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</si>
  <si>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</si>
  <si>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</si>
  <si>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</si>
  <si>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</si>
  <si>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</si>
  <si>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</si>
  <si>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</si>
  <si>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</si>
  <si>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</si>
  <si>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</si>
  <si>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</si>
  <si>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</si>
  <si>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</si>
  <si>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</si>
  <si>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</si>
  <si>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</si>
  <si>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</si>
  <si>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</si>
  <si>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</si>
  <si>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</si>
  <si>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</si>
  <si>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</si>
  <si>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</si>
  <si>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</si>
  <si>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</si>
  <si>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</si>
  <si>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</si>
  <si>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</si>
  <si>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</si>
  <si>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</si>
  <si>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</si>
  <si>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</si>
  <si>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</si>
  <si>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</si>
  <si>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</si>
  <si>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</si>
  <si>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</si>
  <si>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</si>
  <si>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</si>
  <si>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</si>
  <si>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</si>
  <si>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</si>
  <si>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</si>
  <si>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</si>
  <si>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</si>
  <si>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</si>
  <si>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</si>
  <si>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</si>
  <si>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</si>
  <si>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</si>
  <si>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</si>
  <si>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</si>
  <si>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</si>
  <si>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</si>
  <si>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</si>
  <si>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</si>
  <si>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</si>
  <si>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</si>
  <si>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</si>
  <si>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</si>
  <si>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</si>
  <si>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</si>
  <si>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</si>
  <si>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</si>
  <si>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</si>
  <si>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</si>
  <si>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</si>
  <si>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</si>
  <si>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</si>
  <si>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</si>
  <si>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</si>
  <si>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</si>
  <si>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</si>
  <si>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</si>
  <si>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</si>
  <si>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</si>
  <si>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</si>
  <si>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</si>
  <si>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</si>
  <si>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</si>
  <si>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</si>
  <si>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</si>
  <si>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</si>
  <si>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</si>
  <si>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</si>
  <si>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</si>
  <si>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</si>
  <si>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</si>
  <si>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</si>
  <si>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</si>
  <si>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</si>
  <si>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</si>
  <si>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</si>
  <si>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</si>
  <si>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</si>
  <si>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</si>
  <si>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</si>
  <si>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</si>
  <si>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</si>
  <si>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</si>
  <si>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</si>
  <si>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</si>
  <si>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</si>
  <si>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</si>
  <si>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</si>
  <si>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</si>
  <si>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</si>
  <si>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</si>
  <si>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</si>
  <si>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</si>
  <si>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</si>
  <si>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</si>
  <si>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</si>
  <si>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</si>
  <si>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</si>
  <si>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</si>
  <si>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</si>
  <si>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</si>
  <si>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</si>
  <si>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</si>
  <si>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</si>
  <si>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</si>
  <si>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</si>
  <si>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</si>
  <si>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</si>
  <si>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</si>
  <si>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</si>
  <si>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</si>
  <si>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</si>
  <si>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</si>
  <si>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</si>
  <si>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</si>
  <si>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</si>
  <si>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</si>
  <si>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</si>
  <si>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</si>
  <si>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</si>
  <si>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</si>
  <si>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</si>
  <si>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</si>
  <si>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</si>
  <si>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</si>
  <si>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</si>
  <si>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</si>
  <si>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</si>
  <si>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</si>
  <si>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</si>
  <si>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</si>
  <si>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</si>
  <si>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</si>
  <si>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</si>
  <si>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</si>
  <si>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</si>
  <si>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</si>
  <si>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</si>
  <si>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</si>
  <si>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</si>
  <si>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</si>
  <si>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</si>
  <si>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</si>
  <si>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</si>
  <si>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</si>
  <si>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</si>
  <si>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</si>
  <si>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</si>
  <si>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</si>
  <si>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</si>
  <si>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</si>
  <si>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</si>
  <si>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</si>
  <si>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</si>
  <si>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</si>
  <si>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</si>
  <si>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</si>
  <si>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</si>
  <si>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</si>
  <si>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</si>
  <si>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</si>
  <si>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</si>
  <si>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</si>
  <si>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</si>
  <si>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</si>
  <si>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</si>
  <si>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</si>
  <si>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</si>
  <si>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</si>
  <si>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</si>
  <si>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</si>
  <si>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</si>
  <si>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</si>
  <si>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</si>
  <si>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</si>
  <si>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</si>
  <si>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</si>
  <si>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</si>
  <si>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</si>
  <si>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</si>
  <si>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</si>
  <si>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</si>
  <si>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</si>
  <si>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</si>
  <si>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</si>
  <si>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</si>
  <si>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</si>
  <si>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</si>
  <si>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</si>
  <si>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</si>
  <si>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</si>
  <si>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</si>
  <si>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</si>
  <si>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</si>
  <si>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</si>
  <si>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</si>
  <si>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</si>
  <si>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</si>
  <si>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</si>
  <si>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</si>
  <si>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</si>
  <si>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</si>
  <si>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</si>
  <si>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</si>
  <si>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</si>
  <si>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</si>
  <si>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</si>
  <si>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</si>
  <si>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</si>
  <si>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</si>
  <si>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</si>
  <si>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</si>
  <si>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</si>
  <si>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</si>
  <si>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</si>
  <si>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</si>
  <si>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</si>
  <si>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</si>
  <si>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</si>
  <si>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</si>
  <si>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</si>
  <si>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</si>
  <si>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</si>
  <si>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</si>
  <si>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</si>
  <si>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</si>
  <si>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</si>
  <si>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</si>
  <si>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</si>
  <si>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</si>
  <si>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</si>
  <si>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</si>
  <si>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</si>
  <si>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</si>
  <si>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</si>
  <si>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</si>
  <si>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</si>
  <si>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</si>
  <si>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</si>
  <si>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</si>
  <si>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</si>
  <si>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</si>
  <si>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</si>
  <si>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</si>
  <si>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</si>
  <si>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</si>
  <si>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</si>
  <si>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</si>
  <si>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</si>
  <si>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</si>
  <si>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</si>
  <si>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</si>
  <si>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</si>
  <si>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</si>
  <si>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</si>
  <si>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</si>
  <si>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</si>
  <si>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</si>
  <si>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</si>
  <si>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</si>
  <si>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</si>
  <si>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</si>
  <si>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</si>
  <si>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</si>
  <si>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</si>
  <si>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</si>
  <si>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</si>
  <si>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</si>
  <si>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</si>
  <si>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</si>
  <si>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</si>
  <si>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</si>
  <si>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</si>
  <si>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</si>
  <si>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</si>
  <si>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</si>
  <si>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</si>
  <si>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</si>
  <si>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</si>
  <si>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</si>
  <si>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</si>
  <si>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</si>
  <si>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</si>
  <si>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</si>
  <si>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</si>
  <si>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</si>
  <si>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</si>
  <si>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</si>
  <si>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</si>
  <si>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</si>
  <si>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</si>
  <si>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</si>
  <si>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</si>
  <si>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</si>
  <si>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</si>
  <si>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</si>
  <si>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</si>
  <si>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</si>
  <si>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</si>
  <si>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</si>
  <si>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</si>
  <si>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</si>
  <si>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</si>
  <si>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</si>
  <si>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</si>
  <si>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</si>
  <si>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</si>
  <si>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</si>
  <si>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</si>
  <si>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</si>
  <si>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</si>
  <si>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</si>
  <si>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</si>
  <si>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</si>
  <si>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</si>
  <si>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</si>
  <si>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</si>
  <si>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</si>
  <si>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</si>
  <si>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</si>
  <si>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</si>
  <si>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</si>
  <si>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</si>
  <si>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</si>
  <si>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</si>
  <si>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</si>
  <si>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</si>
  <si>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</si>
  <si>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</si>
  <si>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</si>
  <si>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</si>
  <si>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</si>
  <si>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</si>
  <si>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</si>
  <si>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</si>
  <si>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</si>
  <si>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</si>
  <si>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</si>
  <si>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</si>
  <si>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</si>
  <si>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</si>
  <si>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</si>
  <si>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</si>
  <si>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</si>
  <si>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</si>
  <si>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</si>
  <si>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</si>
  <si>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</si>
  <si>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</si>
  <si>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</si>
  <si>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</si>
  <si>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</si>
  <si>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</si>
  <si>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</si>
  <si>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</si>
  <si>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</si>
  <si>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</si>
  <si>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</si>
  <si>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</si>
  <si>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</si>
  <si>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</si>
  <si>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</si>
  <si>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</si>
  <si>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</si>
  <si>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</si>
  <si>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</si>
  <si>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</si>
  <si>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</si>
  <si>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</si>
  <si>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</si>
  <si>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</si>
  <si>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</si>
  <si>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</si>
  <si>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</si>
  <si>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</si>
  <si>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</si>
  <si>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</si>
  <si>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</si>
  <si>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</si>
  <si>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</si>
  <si>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</si>
  <si>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</si>
  <si>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</si>
  <si>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</si>
  <si>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</si>
  <si>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</si>
  <si>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</si>
  <si>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</si>
  <si>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</si>
  <si>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</si>
  <si>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</si>
  <si>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</si>
  <si>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</si>
  <si>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</si>
  <si>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</si>
  <si>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</si>
  <si>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</si>
  <si>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</si>
  <si>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</si>
  <si>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</si>
  <si>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</si>
  <si>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</si>
  <si>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</si>
  <si>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</si>
  <si>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</si>
  <si>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</si>
  <si>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</si>
  <si>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</si>
  <si>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</si>
  <si>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</si>
  <si>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</si>
  <si>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</si>
  <si>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</si>
  <si>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</si>
  <si>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</si>
  <si>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</si>
  <si>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</si>
  <si>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</si>
  <si>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</si>
  <si>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</si>
  <si>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</si>
  <si>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</si>
  <si>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</si>
  <si>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</si>
  <si>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</si>
  <si>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</si>
  <si>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</si>
  <si>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</si>
  <si>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</si>
  <si>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</si>
  <si>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</si>
  <si>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</si>
  <si>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</si>
  <si>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</si>
  <si>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</si>
  <si>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</si>
  <si>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</si>
  <si>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</si>
  <si>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</si>
  <si>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</si>
  <si>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</si>
  <si>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</si>
  <si>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</si>
  <si>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</si>
  <si>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</si>
  <si>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</si>
  <si>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</si>
  <si>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</si>
  <si>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</si>
  <si>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</si>
  <si>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</si>
  <si>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</si>
  <si>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</si>
  <si>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</si>
  <si>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</si>
  <si>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</si>
  <si>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</si>
  <si>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</si>
  <si>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</si>
  <si>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</si>
  <si>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</si>
  <si>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</si>
  <si>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</si>
  <si>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</si>
  <si>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</si>
  <si>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</si>
  <si>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</si>
  <si>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</si>
  <si>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</si>
  <si>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</si>
  <si>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</si>
  <si>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</si>
  <si>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</si>
  <si>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</si>
  <si>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</si>
  <si>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</si>
  <si>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</si>
  <si>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</si>
  <si>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</si>
  <si>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</si>
  <si>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</si>
  <si>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</si>
  <si>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</si>
  <si>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</si>
  <si>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</si>
  <si>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</si>
  <si>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</si>
  <si>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</si>
  <si>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</si>
  <si>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</si>
  <si>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</si>
  <si>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</si>
  <si>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</si>
  <si>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</si>
  <si>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</si>
  <si>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</si>
  <si>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</si>
  <si>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</si>
  <si>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</si>
  <si>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</si>
  <si>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</si>
  <si>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</si>
  <si>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</si>
  <si>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</si>
  <si>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</si>
  <si>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</si>
  <si>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</si>
  <si>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</si>
  <si>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</si>
  <si>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</si>
  <si>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</si>
  <si>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</si>
  <si>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</si>
  <si>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</si>
  <si>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</si>
  <si>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</si>
  <si>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</si>
  <si>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</si>
  <si>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</si>
  <si>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</si>
  <si>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</si>
  <si>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</si>
  <si>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</si>
  <si>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</si>
  <si>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</si>
  <si>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</si>
  <si>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</si>
  <si>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</si>
  <si>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</si>
  <si>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</si>
  <si>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</si>
  <si>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</si>
  <si>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</si>
  <si>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</si>
  <si>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</si>
  <si>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</si>
  <si>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</si>
  <si>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</si>
  <si>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</si>
  <si>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</si>
  <si>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</si>
  <si>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</si>
  <si>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</si>
  <si>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</si>
  <si>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</si>
  <si>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</si>
  <si>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</si>
  <si>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</si>
  <si>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</si>
  <si>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</si>
  <si>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</si>
  <si>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</si>
  <si>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</si>
  <si>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</si>
  <si>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</si>
  <si>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</si>
  <si>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</si>
  <si>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</si>
  <si>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</si>
  <si>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</si>
  <si>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</si>
  <si>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</si>
  <si>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</si>
  <si>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</si>
  <si>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</si>
  <si>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</si>
  <si>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</si>
  <si>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</si>
  <si>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</si>
  <si>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</si>
  <si>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</si>
  <si>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</si>
  <si>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</si>
  <si>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</si>
  <si>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</si>
  <si>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</si>
  <si>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</si>
  <si>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</si>
  <si>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</si>
  <si>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</si>
  <si>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</si>
  <si>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</si>
  <si>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</si>
  <si>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</si>
  <si>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</si>
  <si>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</si>
  <si>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</si>
  <si>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</si>
  <si>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</si>
  <si>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</si>
  <si>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</si>
  <si>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</si>
  <si>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</si>
  <si>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</si>
  <si>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</si>
  <si>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</si>
  <si>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</si>
  <si>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</si>
  <si>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</si>
  <si>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</si>
  <si>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</si>
  <si>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</si>
  <si>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</si>
  <si>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</si>
  <si>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</si>
  <si>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</si>
  <si>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</si>
  <si>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</si>
  <si>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</si>
  <si>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</si>
  <si>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</si>
  <si>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</si>
  <si>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</si>
  <si>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</si>
  <si>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</si>
  <si>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</si>
  <si>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</si>
  <si>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</si>
  <si>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</si>
  <si>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</si>
  <si>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</si>
  <si>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</si>
  <si>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</si>
  <si>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</si>
  <si>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</si>
  <si>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</si>
  <si>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</si>
  <si>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</si>
  <si>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</si>
  <si>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</si>
  <si>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</si>
  <si>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</si>
  <si>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</si>
  <si>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</si>
  <si>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</si>
  <si>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</si>
  <si>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</si>
  <si>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</si>
  <si>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</si>
  <si>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</si>
  <si>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</si>
  <si>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</si>
  <si>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</si>
  <si>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</si>
  <si>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</si>
  <si>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</si>
  <si>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</si>
  <si>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</si>
  <si>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</si>
  <si>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</si>
  <si>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</si>
  <si>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</si>
  <si>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</si>
  <si>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</si>
  <si>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</si>
  <si>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</si>
  <si>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</si>
  <si>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</si>
  <si>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</si>
  <si>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</si>
  <si>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</si>
  <si>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</si>
  <si>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</si>
  <si>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</si>
  <si>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</si>
  <si>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</si>
  <si>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</si>
  <si>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</si>
  <si>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</si>
  <si>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</si>
  <si>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</si>
  <si>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</si>
  <si>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</si>
  <si>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</si>
  <si>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</si>
  <si>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</si>
  <si>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</si>
  <si>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</si>
  <si>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</si>
  <si>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</si>
  <si>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</si>
  <si>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</si>
  <si>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</si>
  <si>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</si>
  <si>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</si>
  <si>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</si>
  <si>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</si>
  <si>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</si>
  <si>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</si>
  <si>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</si>
  <si>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</si>
  <si>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</si>
  <si>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</si>
  <si>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</si>
  <si>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</si>
  <si>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</si>
  <si>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</si>
  <si>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</si>
  <si>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</si>
  <si>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</si>
  <si>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</si>
  <si>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</si>
  <si>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</si>
  <si>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</si>
  <si>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</si>
  <si>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</si>
  <si>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</si>
  <si>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</si>
  <si>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</si>
  <si>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</si>
  <si>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</si>
  <si>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</si>
  <si>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</si>
  <si>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</si>
  <si>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</si>
  <si>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</si>
  <si>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</si>
  <si>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</si>
  <si>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</si>
  <si>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</si>
  <si>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</si>
  <si>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</si>
  <si>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</si>
  <si>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</si>
  <si>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</si>
  <si>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</si>
  <si>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</si>
  <si>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</si>
  <si>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</si>
  <si>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</si>
  <si>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</si>
  <si>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</si>
  <si>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</si>
  <si>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</si>
  <si>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</si>
  <si>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</si>
  <si>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</si>
  <si>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</si>
  <si>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</si>
  <si>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</si>
  <si>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</si>
  <si>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</si>
  <si>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</si>
  <si>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</si>
  <si>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</si>
  <si>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</si>
  <si>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</si>
  <si>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</si>
  <si>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</si>
  <si>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</si>
  <si>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</si>
  <si>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</si>
  <si>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</si>
  <si>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</si>
  <si>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</si>
  <si>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</si>
  <si>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</si>
  <si>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</si>
  <si>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</si>
  <si>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</si>
  <si>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</si>
  <si>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</si>
  <si>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</si>
  <si>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</si>
  <si>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</si>
  <si>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</si>
  <si>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</si>
  <si>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</si>
  <si>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</si>
  <si>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</si>
  <si>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</si>
  <si>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</si>
  <si>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</si>
  <si>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</si>
  <si>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</si>
  <si>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</si>
  <si>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</si>
  <si>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</si>
  <si>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</si>
  <si>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</si>
  <si>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</si>
  <si>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</si>
  <si>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</si>
  <si>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</si>
  <si>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</si>
  <si>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</si>
  <si>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</si>
  <si>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</si>
  <si>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</si>
  <si>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</si>
  <si>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</si>
  <si>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</si>
  <si>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</si>
  <si>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</si>
  <si>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</si>
  <si>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</si>
  <si>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</si>
  <si>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</si>
  <si>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</si>
  <si>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</si>
  <si>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</si>
  <si>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</si>
  <si>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</si>
  <si>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</si>
  <si>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</si>
  <si>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</si>
  <si>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</si>
  <si>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</si>
  <si>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</si>
  <si>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</si>
  <si>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</si>
  <si>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</si>
  <si>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</si>
  <si>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</si>
  <si>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</si>
  <si>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</si>
  <si>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</si>
  <si>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</si>
  <si>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</si>
  <si>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</si>
  <si>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</si>
  <si>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</si>
  <si>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</si>
  <si>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</si>
  <si>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</si>
  <si>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</si>
  <si>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</si>
  <si>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</si>
  <si>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</si>
  <si>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</si>
  <si>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</si>
  <si>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</si>
  <si>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</si>
  <si>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</si>
  <si>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</si>
  <si>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</si>
  <si>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</si>
  <si>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</si>
  <si>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</si>
  <si>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</si>
  <si>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</si>
  <si>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</si>
  <si>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</si>
  <si>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</si>
  <si>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</si>
  <si>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</si>
  <si>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</si>
  <si>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</si>
  <si>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</si>
  <si>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</si>
  <si>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</si>
  <si>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</si>
  <si>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</si>
  <si>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</si>
  <si>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</si>
  <si>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</si>
  <si>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</si>
  <si>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</si>
  <si>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</si>
  <si>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</si>
  <si>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</si>
  <si>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</si>
  <si>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</si>
  <si>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</si>
  <si>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</si>
  <si>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</si>
  <si>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</si>
  <si>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</si>
  <si>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</si>
  <si>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</si>
  <si>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</si>
  <si>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</si>
  <si>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</si>
  <si>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</si>
  <si>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</si>
  <si>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</si>
  <si>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</si>
  <si>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</si>
  <si>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</si>
  <si>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</si>
  <si>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</si>
  <si>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</si>
  <si>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</si>
  <si>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</si>
  <si>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</si>
  <si>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</si>
  <si>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</si>
  <si>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</si>
  <si>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</si>
  <si>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</si>
  <si>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</si>
  <si>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</si>
  <si>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</si>
  <si>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</si>
  <si>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</si>
  <si>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</si>
  <si>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</si>
  <si>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</si>
  <si>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</si>
  <si>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</si>
  <si>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</si>
  <si>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</si>
  <si>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</si>
  <si>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</si>
  <si>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</si>
  <si>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</si>
  <si>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</si>
  <si>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</si>
  <si>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</si>
  <si>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</si>
  <si>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</si>
  <si>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</si>
  <si>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</si>
  <si>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</si>
  <si>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</si>
  <si>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</si>
  <si>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</si>
  <si>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</si>
  <si>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</si>
  <si>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</si>
  <si>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</si>
  <si>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</si>
  <si>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</si>
  <si>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</si>
  <si>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</si>
  <si>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</si>
  <si>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</si>
  <si>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</si>
  <si>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</si>
  <si>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</si>
  <si>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</si>
  <si>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</si>
  <si>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</si>
  <si>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</si>
  <si>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</si>
  <si>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</si>
  <si>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</si>
  <si>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</si>
  <si>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</si>
  <si>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</si>
  <si>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</si>
  <si>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</si>
  <si>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</si>
  <si>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</si>
  <si>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</si>
  <si>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</si>
  <si>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</si>
  <si>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</si>
  <si>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</si>
  <si>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</si>
  <si>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</si>
  <si>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</si>
  <si>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</si>
  <si>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</si>
  <si>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</si>
  <si>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</si>
  <si>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</si>
  <si>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</si>
  <si>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</si>
  <si>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</si>
  <si>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</si>
  <si>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</si>
  <si>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</si>
  <si>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</si>
  <si>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</si>
  <si>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</si>
  <si>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</si>
  <si>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</si>
  <si>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</si>
  <si>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</si>
  <si>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</si>
  <si>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</si>
  <si>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</si>
  <si>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</si>
  <si>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</si>
  <si>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</si>
  <si>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</si>
  <si>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</si>
  <si>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</si>
  <si>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</si>
  <si>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</si>
  <si>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</si>
  <si>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</si>
  <si>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</si>
  <si>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</si>
  <si>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</si>
  <si>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</si>
  <si>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</si>
  <si>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</si>
  <si>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</si>
  <si>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</si>
  <si>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</si>
  <si>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</si>
  <si>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</si>
  <si>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</si>
  <si>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</si>
  <si>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</si>
  <si>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</si>
  <si>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</si>
  <si>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</si>
  <si>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</si>
  <si>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</si>
  <si>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</si>
  <si>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</si>
  <si>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</si>
  <si>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</si>
  <si>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</si>
  <si>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</si>
  <si>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</si>
  <si>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</si>
  <si>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</si>
  <si>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</si>
  <si>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</si>
  <si>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</si>
  <si>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</si>
  <si>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</si>
  <si>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</si>
  <si>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</si>
  <si>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</si>
  <si>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</si>
  <si>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</si>
  <si>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</si>
  <si>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</si>
  <si>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</si>
  <si>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</si>
  <si>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</si>
  <si>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</si>
  <si>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</si>
  <si>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</si>
  <si>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</si>
  <si>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</si>
  <si>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</si>
  <si>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</si>
  <si>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</si>
  <si>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</si>
  <si>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</si>
  <si>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</si>
  <si>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</si>
  <si>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</si>
  <si>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</si>
  <si>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</si>
  <si>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</si>
  <si>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</si>
  <si>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</si>
  <si>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</si>
  <si>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</si>
  <si>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</si>
  <si>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</si>
  <si>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</si>
  <si>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</si>
  <si>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</si>
  <si>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</si>
  <si>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</si>
  <si>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</si>
  <si>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</si>
  <si>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</si>
  <si>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</si>
  <si>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</si>
  <si>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</si>
  <si>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</si>
  <si>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</si>
  <si>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</si>
  <si>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</si>
  <si>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</si>
  <si>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</si>
  <si>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</si>
  <si>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</si>
  <si>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</si>
  <si>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</si>
  <si>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</si>
  <si>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</si>
  <si>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</si>
  <si>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</si>
  <si>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</si>
  <si>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</si>
  <si>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</si>
  <si>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</si>
  <si>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</si>
  <si>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</si>
  <si>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</si>
  <si>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</si>
  <si>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</si>
  <si>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</si>
  <si>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</si>
  <si>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</si>
  <si>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</si>
  <si>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</si>
  <si>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</si>
  <si>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</si>
  <si>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</si>
  <si>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</si>
  <si>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</si>
  <si>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</si>
  <si>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</si>
  <si>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</si>
  <si>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</si>
  <si>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</si>
  <si>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</si>
  <si>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</si>
  <si>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</si>
  <si>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</si>
  <si>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</si>
  <si>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</si>
  <si>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</si>
  <si>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</si>
  <si>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</si>
  <si>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</si>
  <si>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</si>
  <si>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</si>
  <si>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</si>
  <si>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</si>
  <si>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</si>
  <si>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</si>
  <si>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</si>
  <si>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</si>
  <si>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</si>
  <si>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</si>
  <si>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</si>
  <si>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</si>
  <si>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</si>
  <si>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</si>
  <si>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</si>
  <si>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</si>
  <si>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</si>
  <si>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</si>
  <si>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</si>
  <si>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</si>
  <si>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</si>
  <si>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</si>
  <si>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</si>
  <si>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</si>
  <si>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</si>
  <si>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</si>
  <si>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</si>
  <si>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</si>
  <si>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</si>
  <si>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</si>
  <si>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</si>
  <si>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</si>
  <si>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</si>
  <si>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</si>
  <si>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</si>
  <si>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</si>
  <si>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</si>
  <si>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</si>
  <si>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</si>
  <si>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</si>
  <si>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</si>
  <si>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</si>
  <si>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</si>
  <si>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</si>
  <si>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</si>
  <si>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</si>
  <si>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</si>
  <si>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</si>
  <si>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</si>
  <si>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</si>
  <si>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</si>
  <si>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</si>
  <si>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</si>
  <si>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</si>
  <si>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</si>
  <si>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</si>
  <si>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</si>
  <si>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</si>
  <si>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</si>
  <si>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</si>
  <si>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</si>
  <si>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</si>
  <si>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</si>
  <si>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</si>
  <si>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</si>
  <si>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</si>
  <si>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</si>
  <si>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</si>
  <si>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</si>
  <si>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</si>
  <si>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</si>
  <si>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</si>
  <si>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</si>
  <si>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</si>
  <si>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</si>
  <si>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</si>
  <si>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</si>
  <si>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</si>
  <si>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</si>
  <si>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</si>
  <si>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</si>
  <si>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</si>
  <si>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</si>
  <si>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</si>
  <si>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</si>
  <si>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</si>
  <si>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</si>
  <si>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</si>
  <si>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</si>
  <si>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</si>
  <si>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</si>
  <si>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</si>
  <si>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</si>
  <si>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</si>
  <si>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</si>
  <si>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</si>
  <si>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</si>
  <si>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</si>
  <si>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</si>
  <si>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</si>
  <si>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</si>
  <si>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</si>
  <si>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</si>
  <si>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</si>
  <si>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</si>
  <si>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</si>
  <si>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</si>
  <si>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</si>
  <si>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</si>
  <si>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</si>
  <si>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</si>
  <si>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</si>
  <si>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</si>
  <si>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</si>
  <si>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</si>
  <si>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</si>
  <si>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</si>
  <si>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</si>
  <si>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</si>
  <si>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</si>
  <si>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</si>
  <si>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</si>
  <si>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</si>
  <si>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</si>
  <si>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</si>
  <si>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</si>
  <si>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</si>
  <si>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</si>
  <si>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</si>
  <si>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</si>
  <si>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</si>
  <si>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</si>
  <si>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</si>
  <si>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</si>
  <si>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</si>
  <si>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</si>
  <si>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</si>
  <si>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</si>
  <si>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</si>
  <si>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</si>
  <si>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</si>
  <si>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</si>
  <si>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</si>
  <si>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</si>
  <si>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</si>
  <si>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</si>
  <si>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</si>
  <si>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</si>
  <si>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</si>
  <si>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</si>
  <si>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</si>
  <si>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</si>
  <si>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</si>
  <si>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</si>
  <si>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</si>
  <si>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</si>
  <si>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</si>
  <si>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</si>
  <si>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</si>
  <si>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</si>
  <si>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</si>
  <si>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</si>
  <si>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</si>
  <si>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</si>
  <si>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</si>
  <si>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</si>
  <si>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</si>
  <si>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</si>
  <si>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</si>
  <si>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</si>
  <si>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</si>
  <si>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</si>
  <si>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</si>
  <si>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</si>
  <si>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</si>
  <si>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</si>
  <si>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</si>
  <si>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</si>
  <si>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</si>
  <si>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</si>
  <si>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</si>
  <si>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</si>
  <si>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</si>
  <si>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</si>
  <si>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</si>
  <si>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</si>
  <si>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</si>
  <si>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</si>
  <si>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</si>
  <si>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</si>
  <si>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</si>
  <si>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</si>
  <si>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</si>
  <si>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</si>
  <si>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</si>
  <si>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</si>
  <si>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</si>
  <si>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</si>
  <si>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</si>
  <si>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</si>
  <si>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</si>
  <si>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</si>
  <si>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</si>
  <si>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</si>
  <si>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</si>
  <si>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</si>
  <si>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</si>
  <si>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</si>
  <si>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</si>
  <si>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</si>
  <si>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</si>
  <si>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</si>
  <si>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</si>
  <si>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</si>
  <si>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</si>
  <si>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</si>
  <si>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</si>
  <si>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</si>
  <si>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</si>
  <si>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</si>
  <si>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</si>
  <si>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</si>
  <si>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</si>
  <si>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</si>
  <si>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</si>
  <si>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</si>
  <si>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</si>
  <si>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</si>
  <si>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</si>
  <si>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</si>
  <si>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</si>
  <si>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</si>
  <si>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</si>
  <si>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</si>
  <si>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</si>
  <si>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</si>
  <si>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</si>
  <si>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</si>
  <si>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</si>
  <si>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</si>
  <si>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</si>
  <si>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</si>
  <si>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</si>
  <si>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</si>
  <si>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</si>
  <si>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</si>
  <si>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</si>
  <si>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</si>
  <si>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</si>
  <si>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</si>
  <si>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</si>
  <si>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</si>
  <si>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</si>
  <si>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</si>
  <si>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</si>
  <si>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</si>
  <si>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</si>
  <si>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</si>
  <si>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</si>
  <si>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</si>
  <si>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</si>
  <si>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</si>
  <si>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</si>
  <si>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</si>
  <si>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</si>
  <si>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</si>
  <si>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</si>
  <si>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</si>
  <si>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</si>
  <si>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</si>
  <si>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</si>
  <si>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</si>
  <si>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</si>
  <si>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</si>
  <si>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</si>
  <si>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</si>
  <si>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</si>
  <si>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</si>
  <si>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</si>
  <si>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</si>
  <si>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</si>
  <si>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</si>
  <si>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</si>
  <si>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</si>
  <si>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</si>
  <si>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</si>
  <si>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</si>
  <si>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</si>
  <si>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</si>
  <si>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</si>
  <si>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</si>
  <si>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</si>
  <si>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</si>
  <si>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</si>
  <si>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</si>
  <si>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</si>
  <si>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</si>
  <si>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</si>
  <si>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</si>
  <si>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</si>
  <si>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</si>
  <si>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110 min</t>
  </si>
  <si>
    <t xml:space="preserve"> PCM-20250215-00000830 </t>
  </si>
  <si>
    <t>LTE site still down and  site located in aramco area access issue need special permission</t>
  </si>
  <si>
    <t>PCM-20251122-00000121</t>
  </si>
  <si>
    <t>was night access issue / USF area team EM team on the way  30 mins</t>
  </si>
  <si>
    <t>PCM-20251122-00000277</t>
  </si>
  <si>
    <t>70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</si>
  <si>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</si>
  <si>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</si>
  <si>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</si>
  <si>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</si>
  <si>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</si>
  <si>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</si>
  <si>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</si>
  <si>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</si>
  <si>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</si>
  <si>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</si>
  <si>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</si>
  <si>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</si>
  <si>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</si>
  <si>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</si>
  <si>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PCM-20251122-00000337</t>
  </si>
  <si>
    <t>EM Team at site checking</t>
  </si>
  <si>
    <t>TT-20251121-00571, NO PCM</t>
  </si>
  <si>
    <t>N/A</t>
  </si>
  <si>
    <t>EM Team moved ETA: 20 min</t>
  </si>
  <si>
    <t>PCM-20251122-00000365</t>
  </si>
  <si>
    <t xml:space="preserve">ETA 90 MIN </t>
  </si>
  <si>
    <t>AQQ0751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</si>
</sst>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7" totalsRowShown="0" headerRowDxfId="48" dataDxfId="47" headerRowBorderDxfId="45" tableBorderDxfId="46" totalsRowBorderDxfId="44">
  <autoFilter ref="A1:L4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tabSelected="1" workbookViewId="0">
      <selection activeCell="D6" sqref="D6"/>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320.39438738425815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45983.342813310184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45983.342813310184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45983.342813310184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45983.342813310184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45983.342813310184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45983.342813310184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45983.342813310184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45983.342813310184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45983.342813310184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45983.342813310184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45983.342813310184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45983.342813310184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45983.342813310184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45983.342813310184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45983.342813310184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45983.342813310184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45983.342813310184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45983.342813310184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45983.342813310184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45983.342813310184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45983.342813310184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45983.342813310184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45983.342813310184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45983.342813310184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45983.342813310184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45983.342813310184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45983.342813310184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45983.342813310184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45983.342813310184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45983.342813310184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45983.342813310184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45983.342813310184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45983.342813310184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45983.342813310184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45983.342813310184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45983.342813310184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45983.342813310184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45983.342813310184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45983.342813310184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45983.342813310184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45983.342813310184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45983.342813310184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45983.342813310184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45983.342813310184</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45983.342813310184</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00D6F5D8-B934-4706-807E-E666E76A62B3}"/>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158.34297569444607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4.8831828702532221E-2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45983.342813310184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45983.342813310184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45983.342813310184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45983.342813310184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45983.342813310184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45983.342813310184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45983.342813310184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45983.342813310184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45983.342813310184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45983.342813310184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45983.342813310184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45983.342813310184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45983.342813310184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45983.342813310184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45983.342813310184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45983.342813310184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45983.342813310184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45983.342813310184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45983.342813310184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45983.342813310184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45983.342813310184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45983.342813310184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45983.342813310184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45983.342813310184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45983.342813310184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45983.342813310184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45983.342813310184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45983.342813310184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45983.342813310184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45983.342813310184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45983.342813310184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45983.342813310184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45983.342813310184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45983.342813310184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45983.342813310184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45983.342813310184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45983.342813310184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45983.342813310184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45983.342813310184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45983.342813310184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45983.342813310184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45983.342813310184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45983.342813310184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45983.342813310184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45983.342813310184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45983.342813310184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45983.342813310184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45983.342813310184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45983.342813310184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45983.342813310184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45983.342813310184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45983.342813310184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45983.342813310184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45983.342813310184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45983.342813310184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45983.342813310184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45983.342813310184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45983.342813310184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45983.342813310184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45983.342813310184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45983.342813310184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45983.342813310184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45983.342813310184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45983.342813310184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45983.342813310184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45983.342813310184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45983.342813310184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45983.342813310184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45983.342813310184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45983.342813310184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45983.342813310184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45983.342813310184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45983.342813310184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45983.342813310184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45983.342813310184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45983.342813310184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45983.342813310184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45983.342813310184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45983.342813310184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45983.342813310184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45983.342813310184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45983.342813310184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45983.342813310184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45983.342813310184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45983.342813310184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45983.342813310184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45983.342813310184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45983.342813310184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45983.342813310184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45983.342813310184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45983.342813310184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45983.342813310184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45983.342813310184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45983.342813310184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45983.342813310184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45983.342813310184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45983.342813310184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45983.342813310184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45983.342813310184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45983.342813310184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45983.342813310184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45983.342813310184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45983.342813310184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45983.342813310184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45983.342813310184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45983.342813310184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45983.342813310184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45983.342813310184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45983.342813310184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45983.342813310184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45983.342813310184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45983.342813310184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45983.342813310184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45983.342813310184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45983.342813310184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45983.342813310184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45983.342813310184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45983.342813310184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45983.342813310184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45983.342813310184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45983.342813310184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45983.342813310184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45983.342813310184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45983.342813310184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45983.342813310184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45983.342813310184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45983.342813310184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45983.342813310184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45983.342813310184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45983.342813310184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45983.342813310184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45983.342813310184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45983.342813310184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45983.342813310184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45983.342813310184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45983.342813310184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45983.342813310184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45983.342813310184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45983.342813310184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45983.342813310184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45983.342813310184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45983.342813310184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45983.342813310184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45983.342813310184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45983.342813310184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45983.342813310184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45983.342813310184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45983.342813310184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45983.342813310184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45983.342813310184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45983.342813310184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45983.342813310184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45983.342813310184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45983.342813310184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45983.342813310184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45983.342813310184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45983.342813657408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45983.342813657408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45983.342813657408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45983.342813657408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45983.342813657408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45983.342813657408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45983.342813657408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45983.342813657408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45983.342813657408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45983.342813657408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45983.342813657408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45983.342813657408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45983.342813657408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45983.342813657408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45983.342813657408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45983.342813657408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45983.342813657408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45983.342813657408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45983.342813657408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45983.342813657408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45983.342813657408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45983.342813657408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45983.342813657408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45983.342813657408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45983.342813657408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45983.342813657408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45983.342813657408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45983.342813657408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45983.342813657408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45983.342813657408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45983.342813657408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45983.342813657408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45983.342813657408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45983.342813657408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45983.342813657408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45983.342813657408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45983.342813657408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45983.342813657408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45983.342813657408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45983.342813657408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45983.342813657408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45983.342813657408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45983.342813657408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45983.342813657408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45983.342813657408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45983.342813657408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45983.342813657408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45983.342813657408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45983.342813657408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45983.342813657408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45983.342813657408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45983.342813657408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45983.342813657408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45983.342813657408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45983.342813657408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45983.342813657408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45983.342813657408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45983.342813657408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45983.342813657408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45983.342813657408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45983.342813657408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45983.342813657408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45983.342813657408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45983.342813657408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45983.342813657408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45983.342813657408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45983.342813657408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45983.342813657408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45983.342813657408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45983.342813657408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45983.342813657408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45983.342813657408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45983.342813657408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45983.342813657408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45983.342813657408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45983.342813657408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45983.342813657408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45983.342813657408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45983.342813657408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45983.342813657408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45983.342813657408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45983.342813657408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45983.342813657408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45983.342813657408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45983.342813657408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45983.342813657408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45983.342813657408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45983.342813657408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45983.342813657408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45983.342813657408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45983.342813657408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45983.342813657408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45983.342813657408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45983.342813657408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45983.342813657408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45983.342813657408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45983.342813657408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45983.342813657408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45983.342813657408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45983.342813657408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45983.342813657408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45983.342813657408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45983.342813657408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45983.342813657408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45983.342813657408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45983.342813657408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45983.342813657408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45983.342813657408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45983.342813657408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45983.342813657408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45983.342813657408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45983.342813657408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45983.342813657408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45983.342813657408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45983.342813657408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45983.342813657408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45983.342813657408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45983.342813657408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45983.342813657408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45983.342813657408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45983.342813657408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45983.342813657408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45983.342813657408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45983.342813657408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45983.342813657408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45983.342813657408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45983.342813657408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45983.342813657408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45983.342813657408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45983.342813657408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45983.342813657408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45983.342813657408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45983.342813657408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45983.342813657408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45983.342813657408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45983.342813657408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45983.342813657408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45983.342813657408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45983.342813657408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45983.342813657408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45983.342813657408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45983.342813657408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45983.342813657408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45983.342813657408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45983.342813657408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45983.342813657408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45983.342813657408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45983.342813657408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45983.342813657408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45983.342813657408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45983.342813657408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45983.342813657408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45983.342813657408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45983.342813657408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45983.342813657408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45983.342813657408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45983.342813657408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45983.342813657408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45983.342813657408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45983.342813657408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45983.342813657408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45983.342813657408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45983.342813657408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45983.342813657408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45983.342813657408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45983.342813657408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45983.342813657408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45983.342813657408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45983.342813657408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45983.342813657408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45983.342813657408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45983.342813657408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45983.342813657408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45983.342813657408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45983.342813657408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45983.342813657408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45983.342813657408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45983.342813657408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45983.342813657408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45983.342813657408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45983.342813657408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45983.342813657408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45983.342813657408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45983.342813657408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45983.342813657408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45983.342813657408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45983.342813657408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45983.342813657408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45983.342813657408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45983.342813657408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45983.342813657408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45983.342813657408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45983.342813657408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45983.342813657408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45983.342813657408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45983.342813657408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45983.342813657408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45983.342813657408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45983.342813657408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45983.342813657408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45983.342813657408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45983.342813657408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45983.342813657408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45983.342813657408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45983.342813657408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45983.342813657408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45983.342813657408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45983.342813657408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45983.342813657408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45983.342813657408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45983.342813657408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45983.342813657408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45983.342813657408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45983.342813657408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45983.342813657408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45983.342813657408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45983.342813657408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45983.342813657408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45983.342813657408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45983.342813657408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45983.342813657408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45983.342813657408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45983.342813657408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45983.342813657408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45983.342813657408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45983.342813657408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45983.342813657408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45983.342813657408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45983.342813657408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45983.342813657408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45983.342813657408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45983.342813657408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45983.342813657408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45983.342813657408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45983.342813657408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45983.342813657408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45983.342813657408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45983.342813657408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45983.342813657408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45983.342813657408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45983.342813657408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45983.342813657408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45983.342813657408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45983.342813657408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45983.342813657408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45983.342813657408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45983.342813657408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45983.342813657408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45983.342813657408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45983.342813657408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45983.342813657408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45983.342813657408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45983.342813657408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45983.342813657408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45983.342813657408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45983.342813657408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45983.342813657408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45983.342813657408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45983.342813657408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45983.342813657408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45983.342813657408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45983.342813657408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45983.342813657408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45983.342813657408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45983.342813657408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45983.342813657408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45983.342813657408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45983.342813657408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45983.342813657408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45983.342813657408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45983.342813657408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45983.342813657408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45983.342813657408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45983.342813657408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45983.342813657408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45983.342813657408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45983.342813657408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45983.342813657408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45983.342813657408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45983.342813657408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45983.342813657408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45983.342813657408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45983.342813657408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45983.342813657408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45983.342813657408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45983.342813657408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45983.342813657408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45983.342813657408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45983.342813657408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45983.342813657408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45983.342813657408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45983.342813657408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45983.342813657408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45983.342813657408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45983.342813657408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45983.342813657408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45983.342813657408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45983.342813657408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45983.342813657408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45983.342813657408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45983.342813657408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45983.342813657408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45983.342813657408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45983.342813657408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45983.342813657408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45983.342813657408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45983.342813657408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45983.342813657408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45983.342813657408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45983.342813657408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45983.342813657408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45983.342813657408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45983.342813657408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45983.342813657408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45983.342813657408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45983.342813657408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45983.342813657408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45983.342813657408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45983.342813657408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45983.342813657408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45983.342813657408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45983.342813657408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45983.342813657408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45983.342813657408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45983.342813657408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45983.342813657408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45983.342813657408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45983.342813657408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45983.342813657408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45983.342813657408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45983.342813657408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45983.342813657408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45983.342813657408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45983.342813657408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45983.342813657408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45983.342813657408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45983.342813657408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45983.342813657408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45983.342813657408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45983.342813657408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45983.342813657408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45983.342813657408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45983.342813657408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45983.342813657408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45983.342813657408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45983.342813657408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45983.342813657408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45983.342813657408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45983.342813657408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45983.342813657408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45983.342813657408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45983.342813657408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45983.342813657408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45983.342813657408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45983.342813657408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45983.342813657408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45983.342813657408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45983.342813657408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45983.342813657408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45983.342813657408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45983.342813657408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45983.342813657408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45983.342813657408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45983.342813657408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45983.342813657408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45983.342813657408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45983.342813657408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45983.342813657408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45983.342813657408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45983.342813657408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45983.342813657408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45983.342813657408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45983.342813657408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45983.342813657408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45983.342813657408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45983.342813657408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45983.342813657408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45983.342813657408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45983.342813657408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45983.342813657408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45983.342813657408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45983.342813657408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45983.342813657408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45983.342813657408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45983.342813657408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45983.342813657408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45983.342813657408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45983.342813657408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45983.342813657408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45983.342813657408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45983.342813657408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45983.342813657408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45983.342813657408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45983.342813657408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45983.342813657408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45983.342813657408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45983.342813657408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45983.342813657408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45983.342813657408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45983.342813657408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45983.342813657408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45983.342813657408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45983.342813657408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45983.342813657408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45983.342813657408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45983.342813657408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45983.342813657408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45983.342813657408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45983.342813657408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45983.342813657408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45983.342813657408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45983.342813657408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45983.342813657408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45983.342813657408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45983.342813657408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45983.342813657408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45983.342813657408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45983.342813657408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45983.342813657408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45983.342813657408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45983.342813657408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45983.342813657408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45983.342813657408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45983.342813657408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45983.342813657408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45983.342813657408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45983.342813657408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45983.342813657408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45983.342813657408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45983.342813657408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45983.342813657408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45983.342813657408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45983.342813657408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45983.342813657408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45983.342813657408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45983.342813657408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45983.342813657408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45983.342813657408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45983.342813657408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45983.342813657408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45983.342813657408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45983.342813657408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45983.342813657408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45983.342813657408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45983.342813657408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45983.342813657408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45983.342813657408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45983.342813657408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45983.342813657408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45983.342813657408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45983.342813657408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45983.342813657408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45983.342813657408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45983.342813657408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45983.342813657408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45983.342813657408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45983.342813657408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45983.342813657408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45983.342813657408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45983.342813657408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45983.342813657408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45983.342813657408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45983.342813657408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45983.342813657408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45983.342813657408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45983.342813657408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45983.342813657408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45983.342813657408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45983.342813657408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45983.342813657408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45983.342813657408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45983.342813657408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45983.342813657408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45983.342813657408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45983.342813657408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45983.342813657408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45983.342813657408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45983.342813657408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45983.342813657408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45983.342813657408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45983.342813657408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45983.342813657408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45983.342813657408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45983.342813657408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45983.342813657408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45983.342813657408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45983.342813657408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45983.342813657408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45983.342813657408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45983.342813657408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45983.342813657408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45983.342813657408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45983.342813657408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45983.342813657408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45983.342813657408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45983.342813657408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45983.342813657408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45983.342813657408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45983.342813657408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45983.342813657408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45983.342813657408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45983.342813657408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45983.342813657408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45983.342813657408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45983.342813657408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45983.342813657408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45983.342813657408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45983.342813657408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45983.342813657408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45983.342813657408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45983.342813657408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45983.342813657408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45983.342813657408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45983.342813657408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45983.342813657408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45983.342813657408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45983.342813657408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45983.342813657408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45983.342813657408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45983.342813657408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45983.342813657408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45983.342813657408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45983.342813657408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45983.342813657408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45983.342813657408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45983.342813657408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45983.342813657408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45983.342813657408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45983.342813657408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45983.342813657408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45983.342813657408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45983.342813657408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45983.342813657408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45983.342813657408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45983.342813657408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45983.342813657408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45983.342813657408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45983.342813657408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45983.342813657408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45983.342813657408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45983.342813657408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45983.342813657408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45983.342813657408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45983.342813657408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45983.342813657408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45983.342813657408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45983.342813657408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45983.342813657408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45983.342813657408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45983.342813657408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45983.342813657408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45983.342813657408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45983.342813657408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45983.342813657408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45983.342813657408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45983.342813657408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45983.342813657408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45983.342813657408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45983.342813657408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45983.342813657408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45983.342813657408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45983.342813657408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45983.342813657408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45983.342813657408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45983.342813657408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45983.342813657408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45983.342813657408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45983.342813657408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45983.342813657408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45983.342813657408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45983.342813657408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45983.342813657408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45983.342813657408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45983.342813657408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45983.342813657408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45983.342813657408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45983.342813657408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45983.342813657408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45983.342813657408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45983.342813657408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45983.342813657408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45983.342813657408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45983.342813657408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45983.342813657408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45983.342813657408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45983.342813657408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45983.342813657408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45983.342813657408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45983.342813657408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45983.342813657408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45983.342813657408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45983.342813657408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45983.342813657408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45983.342813657408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45983.342813657408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45983.342813657408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45983.342813657408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45983.342813657408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45983.342813657408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45983.342813657408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45983.342813657408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45983.342813657408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45983.342813657408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45983.342813657408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45983.342813657408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45983.342813657408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45983.342813657408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45983.342813657408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45983.342813657408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45983.342813657408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45983.342813657408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45983.342813657408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45983.342813657408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45983.342813657408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45983.342813657408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45983.342813657408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45983.342813657408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45983.342813657408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45983.342813657408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45983.342813657408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45983.342813657408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45983.342813657408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45983.342813657408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45983.342813657408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45983.342813657408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45983.342813657408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45983.342813657408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45983.342813657408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45983.342813657408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45983.342813657408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45983.342813657408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45983.342813657408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45983.342813657408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45983.342813657408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45983.342813657408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45983.342813657408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45983.342813657408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45983.342813657408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45983.342813657408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45983.342813657408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45983.342813657408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45983.342813657408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45983.342813657408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45983.342813657408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45983.342813657408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45983.342813657408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45983.342813657408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45983.342813657408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45983.342813657408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45983.342813657408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45983.342813657408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45983.342813657408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45983.342813657408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45983.342813657408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45983.342813657408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45983.342813657408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45983.342813657408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45983.342813657408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45983.342813657408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45983.342813657408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45983.342813657408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45983.342813657408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45983.342813657408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45983.342813657408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45983.342813657408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45983.342813657408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45983.342813657408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45983.342813657408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45983.342813657408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45983.342813657408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45983.342813657408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45983.342813657408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45983.342813657408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45983.342813657408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45983.342813657408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45983.342813657408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45983.342813657408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45983.342813657408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45983.342813657408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45983.342813657408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45983.342813657408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45983.342813657408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45983.342813657408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45983.342813657408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45983.342813657408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45983.342813657408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45983.342813657408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45983.342813657408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45983.342813657408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45983.342813657408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45983.342813657408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45983.342813657408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45983.342813657408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45983.342813657408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45983.342813657408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45983.342813657408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45983.342813657408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45983.342813657408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45983.342813657408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45983.342813657408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45983.342813657408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45983.342813657408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45983.342813657408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45983.342813657408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45983.342813657408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45983.342813657408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45983.342813657408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45983.342813657408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45983.342813657408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45983.342813657408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45983.342813657408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45983.342813657408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45983.342813657408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45983.342813657408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45983.342813657408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45983.342813657408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45983.342813657408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45983.342813657408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45983.342813657408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45983.342813657408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45983.342813657408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45983.342813657408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45983.342813657408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45983.342813657408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45983.342813657408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45983.342813657408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45983.342813657408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45983.342813657408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45983.342813657408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45983.342813657408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45983.342813657408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45983.342813657408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45983.342813657408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45983.342813657408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45983.342813657408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45983.342813657408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45983.342813657408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45983.342813657408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45983.342813657408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45983.342813657408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45983.342813657408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45983.342813657408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45983.342813657408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45983.342813657408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45983.342813657408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45983.342813657408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45983.342813657408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45983.342813657408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45983.342813657408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45983.342813657408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45983.342813657408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45983.342813657408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45983.342813657408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45983.342813657408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45983.342813657408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45983.342813657408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45983.342813657408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45983.342813657408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45983.342813657408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45983.342813657408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45983.342813657408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45983.342813657408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45983.342813657408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45983.342813657408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45983.342813657408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45983.342813657408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45983.342813657408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45983.342813657408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45983.342813657408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45983.342813657408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45983.342813657408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45983.342813657408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45983.342813657408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45983.342813657408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45983.342813657408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45983.342813657408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45983.342813657408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45983.342813657408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45983.342813657408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45983.342813657408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45983.342813657408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45983.342813657408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45983.342813657408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45983.342813657408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45983.342813657408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45983.342813657408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45983.342813657408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45983.342813657408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45983.342813657408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45983.342813657408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45983.342813657408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45983.342813657408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45983.342813657408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45983.342813657408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45983.342813657408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45983.342813657408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45983.342813657408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45983.342813657408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45983.342813657408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45983.342813657408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45983.342813657408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45983.342813657408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45983.342813657408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45983.342813657408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45983.342813657408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45983.342813657408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45983.342813657408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45983.342813657408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45983.342813657408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45983.342813657408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45983.342813657408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45983.342813657408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45983.342813657408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45983.342813657408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45983.342813657408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45983.342813657408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45983.342813657408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45983.342813657408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45983.342813657408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45983.342813657408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45983.342813657408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45983.342813657408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45983.342813657408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45983.342813657408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45983.342813657408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45983.342813657408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45983.342813657408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45983.342813657408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45983.342813657408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45983.342813657408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45983.342813657408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45983.342813657408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45983.342813657408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45983.342813657408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45983.342813657408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45983.342813657408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45983.342813657408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45983.342813657408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45983.342813657408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45983.342813657408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45983.342813657408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45983.342813657408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45983.342813657408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45983.342813657408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45983.342813657408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45983.342813657408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45983.342813657408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45983.342813657408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45983.342813657408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45983.342813657408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45983.342813657408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45983.342813657408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45983.342813657408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45983.342813657408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45983.342813657408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45983.342813657408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45983.342813657408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45983.342813657408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45983.342813657408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45983.342813657408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45983.342813657408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45983.342813657408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45983.342813657408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45983.342813657408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45983.342813657408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45983.342813657408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45983.342813657408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45983.342813657408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45983.342813657408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45983.342813657408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45983.342813657408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45983.342813657408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45983.342813657408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45983.342813657408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45983.342813657408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45983.342813657408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45983.342813657408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45983.342813657408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45983.342813657408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45983.342813657408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45983.342813657408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45983.342813657408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45983.342813657408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45983.342813657408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45983.342813657408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45983.342813657408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45983.342813657408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45983.342813657408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45983.342813657408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45983.342813657408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45983.342813657408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45983.342813657408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45983.342813657408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45983.342813657408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45983.342813657408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45983.342813657408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45983.342813657408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45983.342813657408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45983.342813657408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45983.342813657408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45983.342813657408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45983.342813657408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45983.342813657408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45983.342813657408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45983.342813657408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45983.342813657408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45983.342813657408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45983.342813657408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45983.342813657408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45983.342813657408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45983.342813657408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45983.342813657408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45983.342813657408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45983.342813657408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45983.342813657408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45983.342813657408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45983.342813657408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45983.342813657408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45983.342813657408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45983.342813657408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45983.342813657408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45983.342813657408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45983.342813657408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45983.342813657408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45983.342813657408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45983.342813657408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45983.342813657408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45983.342813657408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45983.342813657408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45983.342813657408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45983.342813657408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45983.342813657408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45983.342813657408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45983.342813657408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45983.342813657408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45983.342813657408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45983.342813657408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45983.342813657408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45983.342813657408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45983.342813657408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45983.342813657408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45983.342813657408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45983.342813657408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45983.342813657408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45983.342813657408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45983.342813657408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45983.342813657408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45983.342813657408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45983.342813657408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45983.342813657408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45983.342813657408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45983.342813657408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45983.342813657408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45983.342813657408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45983.342813657408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45983.342813657408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45983.342813657408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45983.342813657408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45983.342813657408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45983.342813657408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45983.342813657408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45983.342813657408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45983.342813657408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45983.342813657408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45983.342813657408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45983.342813657408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45983.342813657408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45983.342813657408</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7"/>
  <sheetViews>
    <sheetView workbookViewId="0">
      <selection activeCell="E7" sqref="E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279.86209571758809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38898</v>
      </c>
      <c r="E3" s="94" t="s">
        <v>39021</v>
      </c>
      <c r="F3" s="95">
        <v>45983.120532407411</v>
      </c>
      <c r="G3" s="96">
        <f t="shared" ref="G3:G17" ca="1" si="0">IFERROR(NOW()-F3,"")</f>
        <v>0.22228090277349111</v>
      </c>
      <c r="H3" s="95">
        <v>45983.076435185183</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35171</v>
      </c>
      <c r="E4" s="94" t="s">
        <v>39021</v>
      </c>
      <c r="F4" s="95">
        <v>45983.262025462966</v>
      </c>
      <c r="G4" s="96">
        <f t="shared" ca="1" si="0"/>
        <v>8.0787847218743991E-2</v>
      </c>
      <c r="H4" s="95">
        <v>45983.300081018519</v>
      </c>
      <c r="I4" s="113" t="str">
        <f>IFERROR(VLOOKUP(D4,DB!A:F,6,0),"")</f>
        <v>Generator-SG</v>
      </c>
      <c r="J4" s="113" t="str">
        <f>IFERROR(VLOOKUP(D4,DB!A:G,7,0),"")</f>
        <v>Dead</v>
      </c>
      <c r="K4" s="97" t="s">
        <v>39112</v>
      </c>
      <c r="L4" s="91" t="str">
        <f>IFERROR(VLOOKUP(D4,DB!A:I,9,0),"")</f>
        <v>Latis</v>
      </c>
    </row>
    <row r="5" spans="1:16" ht="15" customHeight="1">
      <c r="A5" s="113" t="s">
        <v>39113</v>
      </c>
      <c r="B5" s="113" t="str">
        <f>IFERROR(VLOOKUP(D5,DB!A:K,11,0),"")</f>
        <v>R4</v>
      </c>
      <c r="C5" s="93">
        <v>1</v>
      </c>
      <c r="D5" s="91" t="s">
        <v>29370</v>
      </c>
      <c r="E5" s="94" t="s">
        <v>39100</v>
      </c>
      <c r="F5" s="95"/>
      <c r="G5" s="96">
        <f t="shared" ca="1" si="0"/>
        <v>45983.342813310184</v>
      </c>
      <c r="H5" s="95">
        <v>45983.324664351851</v>
      </c>
      <c r="I5" s="113" t="str">
        <f>IFERROR(VLOOKUP(D5,DB!A:F,6,0),"")</f>
        <v>SCECO</v>
      </c>
      <c r="J5" s="113" t="str">
        <f>IFERROR(VLOOKUP(D5,DB!A:G,7,0),"")</f>
        <v>Good</v>
      </c>
      <c r="K5" s="97" t="s">
        <v>39114</v>
      </c>
      <c r="L5" s="91" t="str">
        <f>IFERROR(VLOOKUP(D5,DB!A:I,9,0),"")</f>
        <v>Latis</v>
      </c>
    </row>
    <row r="6" spans="1:16" ht="15" customHeight="1">
      <c r="A6" s="113"/>
      <c r="B6" s="113" t="str">
        <f>IFERROR(VLOOKUP(D6,DB!A:K,11,0),"")</f>
        <v/>
      </c>
      <c r="C6" s="93"/>
      <c r="D6" s="91"/>
      <c r="E6" s="94"/>
      <c r="F6" s="95"/>
      <c r="G6" s="96">
        <f t="shared" ca="1" si="0"/>
        <v>45983.342813310184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45983.342813310184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45983.342813310184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45983.342813310184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45983.342813310184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45983.342813310184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45983.342813310184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45983.342813310184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45983.342813310184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45983.342813310184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45983.342813310184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45983.342813310184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1">IFERROR(NOW()-F18,"")</f>
        <v>45983.342813310184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45983.342813310184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45983.342813310184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45983.342813310184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45983.342813310184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45983.342813310184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45983.342813310184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45983.342813310184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45983.342813310184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45983.342813310184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45983.342813310184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45983.342813310184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45983.342813310184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45983.342813310184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45983.342813310184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45983.342813310184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45983.342813310184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45983.342813310184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45983.342813310184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45983.342813310184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45983.342813310184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45983.342813310184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45983.342813310184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45983.342813310184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45983.342813310184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45983.342813310184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45983.342813310184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45983.342813310184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45983.342813310184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45983.342813310184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45983.342813310184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45983.342813310184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45983.342813310184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45983.342813310184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45983.342813310184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45983.342813310184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45983.342813310184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45983.342813310184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45983.342813310184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45983.342813310184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45983.342813310184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45983.342813310184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45983.342813310184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45983.342813310184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45983.342813310184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45983.342813310184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45983.342813310184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45983.342813310184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45983.342813310184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45983.342813310184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45983.342813310184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45983.342813310184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45983.342813310184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45983.342813310184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45983.342813310184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45983.342813310184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45983.342813310184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45983.342813310184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45983.342813310184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45983.342813310184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45983.342813310184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45983.342813310184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45983.342813310184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45983.342813310184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2">IFERROR(NOW()-F82,"")</f>
        <v>45983.342813310184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45983.342813310184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45983.342813310184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45983.342813310184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45983.342813310184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45983.342813310184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45983.342813310184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45983.342813310184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45983.342813310184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45983.342813310184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45983.342813310184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45983.342813310184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45983.342813310184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45983.342813310184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45983.342813310184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45983.342813310184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45983.342813310184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45983.342813310184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45983.342813310184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45983.342813310184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45983.342813310184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45983.342813310184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45983.342813310184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45983.342813310184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45983.342813310184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45983.342813310184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45983.342813310184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45983.342813310184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45983.342813310184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45983.342813310184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45983.342813310184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45983.342813310184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45983.342813310184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45983.342813310184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45983.342813310184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45983.342813310184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45983.342813310184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45983.342813310184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45983.342813310184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45983.342813310184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45983.342813310184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45983.342813310184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45983.342813310184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45983.342813310184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45983.342813310184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45983.342813310184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45983.342813310184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45983.342813310184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45983.342813310184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45983.342813310184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45983.342813310184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45983.342813310184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45983.342813310184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45983.342813310184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45983.342813310184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45983.342813310184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45983.342813310184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45983.342813310184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45983.342813310184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45983.342813310184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45983.342813310184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45983.342813310184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45983.342813310184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45983.342813310184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3">IFERROR(NOW()-F146,"")</f>
        <v>45983.342813310184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45983.342813310184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45983.342813310184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45983.342813310184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45983.342813310184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45983.342813310184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45983.342813310184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45983.342813310184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45983.342813310184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45983.342813310184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45983.342813310184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45983.342813310184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45983.342813310184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45983.342813310184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45983.342813310184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45983.342813310184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45983.342813310184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45983.342813310184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45983.342813310184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45983.342813310184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45983.342813310184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45983.342813310184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45983.342813310184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45983.342813310184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45983.342813310184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45983.342813310184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45983.342813310184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45983.342813310184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45983.342813310184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45983.342813310184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45983.342813310184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45983.342813310184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45983.342813310184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45983.342813310184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45983.342813310184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45983.342813310184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45983.342813310184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45983.342813310184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45983.342813310184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45983.342813310184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45983.342813310184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45983.342813310184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45983.342813310184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45983.342813310184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45983.342813310184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45983.342813310184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45983.342813310184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45983.342813310184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45983.342813310184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45983.342813310184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45983.342813310184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45983.342813310184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45983.342813310184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45983.342813310184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45983.342813310184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45983.342813310184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45983.342813310184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45983.342813310184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45983.342813310184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45983.342813310184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45983.342813310184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45983.342813310184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45983.342813310184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45983.342813310184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4">IFERROR(NOW()-F210,"")</f>
        <v>45983.342813310184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45983.342813310184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45983.342813310184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45983.342813310184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45983.342813310184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45983.342813310184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45983.342813310184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45983.342813310184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45983.342813310184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45983.342813310184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45983.342813310184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45983.342813310184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45983.342813310184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45983.342813310184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45983.342813310184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45983.342813310184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45983.342813310184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45983.342813310184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45983.342813310184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45983.342813310184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45983.342813310184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45983.342813310184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45983.342813310184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45983.342813310184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45983.342813310184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45983.342813310184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45983.342813310184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45983.342813310184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45983.342813310184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45983.342813310184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45983.342813310184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45983.342813310184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45983.342813310184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45983.342813310184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45983.342813310184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45983.342813310184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45983.342813310184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45983.342813310184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45983.342813310184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45983.342813310184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45983.342813310184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45983.342813310184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45983.342813310184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45983.342813310184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45983.342813310184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45983.342813310184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45983.342813310184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45983.342813310184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45983.342813310184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45983.342813310184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45983.342813310184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45983.342813310184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45983.342813310184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45983.342813310184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45983.342813310184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45983.342813310184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45983.342813310184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45983.342813310184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45983.342813310184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45983.342813310184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45983.342813310184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45983.342813310184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45983.342813310184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45983.342813310184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5">IFERROR(NOW()-F274,"")</f>
        <v>45983.342813310184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45983.342813310184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45983.342813310184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45983.342813310184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45983.342813310184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45983.342813310184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45983.342813310184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45983.342813310184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45983.342813310184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45983.342813310184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45983.342813310184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45983.342813310184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45983.342813310184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45983.342813310184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45983.342813310184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45983.342813310184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45983.342813310184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45983.342813310184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45983.342813310184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45983.342813310184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45983.342813310184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45983.342813310184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45983.342813310184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45983.342813310184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45983.342813310184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45983.342813310184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45983.342813310184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45983.342813310184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45983.342813310184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45983.342813310184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45983.342813310184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45983.342813310184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45983.342813310184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45983.342813310184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45983.342813310184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45983.342813310184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45983.342813310184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45983.342813310184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45983.342813310184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45983.342813310184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45983.342813310184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45983.342813310184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45983.342813310184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45983.342813310184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45983.342813310184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45983.342813310184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45983.342813310184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45983.342813310184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45983.342813310184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45983.342813310184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45983.342813310184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45983.342813310184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45983.342813310184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45983.342813310184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45983.342813310184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45983.342813310184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45983.342813310184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45983.342813310184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45983.342813310184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45983.342813310184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45983.342813310184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45983.342813310184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45983.342813310184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45983.342813310184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6">IFERROR(NOW()-F338,"")</f>
        <v>45983.342813310184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45983.342813310184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45983.342813310184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45983.342813310184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45983.342813310184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45983.342813310184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45983.342813310184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45983.342813310184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45983.342813310184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45983.342813310184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45983.342813310184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45983.342813310184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45983.342813310184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45983.342813310184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45983.342813310184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45983.342813310184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45983.342813310184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45983.342813310184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45983.342813310184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45983.342813310184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45983.342813310184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45983.342813310184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45983.342813310184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45983.342813310184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45983.342813310184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45983.342813310184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45983.342813310184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45983.342813310184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45983.342813310184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45983.342813310184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45983.342813310184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45983.342813310184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45983.342813310184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45983.342813310184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45983.342813310184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45983.342813310184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45983.342813310184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45983.342813310184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45983.342813310184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45983.342813310184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45983.342813310184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45983.342813310184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45983.342813310184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45983.342813310184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45983.342813310184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45983.342813310184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45983.342813310184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45983.342813310184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45983.342813310184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45983.342813310184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45983.342813310184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45983.342813310184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45983.342813310184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45983.342813310184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45983.342813310184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45983.342813310184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45983.342813310184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45983.342813310184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45983.342813310184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45983.342813310184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45983.342813310184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45983.342813310184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45983.342813310184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45983.342813310184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47" ca="1" si="7">IFERROR(NOW()-F402,"")</f>
        <v>45983.342813310184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45983.342813310184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45983.342813310184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45983.342813310184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45983.342813310184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45983.342813310184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45983.342813310184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45983.342813310184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45983.342813310184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45983.342813310184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45983.342813310184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45983.342813310184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45983.342813310184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45983.342813310184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45983.342813310184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45983.342813310184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45983.342813310184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45983.342813310184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45983.342813310184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45983.342813310184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45983.342813310184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45983.342813310184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45983.342813310184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45983.342813310184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45983.342813310184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45983.342813310184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45983.342813310184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45983.342813310184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45983.342813310184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45983.342813310184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45983.342813310184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45983.342813310184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45983.342813310184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45983.342813310184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45983.342813310184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45983.342813310184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45983.342813310184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45983.342813310184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45983.342813310184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45983.342813310184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45983.342813310184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45983.342813310184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45983.342813310184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45983.342813310184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45983.342813310184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45983.342813310184</v>
      </c>
      <c r="H447" s="95"/>
      <c r="I447" s="113" t="str">
        <f>IFERROR(VLOOKUP(D447,DB!A:F,6,0),"")</f>
        <v/>
      </c>
      <c r="J447" s="113" t="str">
        <f>IFERROR(VLOOKUP(D447,DB!A:G,7,0),"")</f>
        <v/>
      </c>
      <c r="K447" s="97"/>
      <c r="L447" s="91" t="str">
        <f>IFERROR(VLOOKUP(D447,DB!A:I,9,0),"")</f>
        <v/>
      </c>
    </row>
  </sheetData>
  <dataValidations count="2">
    <dataValidation allowBlank="1" showInputMessage="1" showErrorMessage="1" sqref="E1" xr:uid="{A4F81451-56CC-4543-9497-104C4E44EE4B}"/>
    <dataValidation type="list" allowBlank="1" showInputMessage="1" showErrorMessage="1" sqref="E2:E4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3"/>
  <sheetViews>
    <sheetView topLeftCell="C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91.510753472219221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57.153936342590896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34.681702546295128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5.8280100694464636</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1.9695146990707144</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39100</v>
      </c>
      <c r="F7" s="128">
        <v>45982.768553240741</v>
      </c>
      <c r="G7" s="111">
        <f ca="1">IFERROR(NOW()-F7,"")</f>
        <v>0.57426006944297114</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38118</v>
      </c>
      <c r="E8" s="109" t="s">
        <v>39021</v>
      </c>
      <c r="F8" s="128">
        <v>45983.307453703703</v>
      </c>
      <c r="G8" s="111">
        <f ca="1">IFERROR(NOW()-F8,"")</f>
        <v>3.5359606481506489E-2</v>
      </c>
      <c r="H8" s="128">
        <v>45983.301655092589</v>
      </c>
      <c r="I8" s="109" t="str">
        <f>IFERROR(VLOOKUP(D8,DB!A:F,6,0),"")</f>
        <v>SCECO</v>
      </c>
      <c r="J8" s="109" t="str">
        <f>IFERROR(VLOOKUP(D8,DB!A:G,7,0),"")</f>
        <v>Haj Removal</v>
      </c>
      <c r="K8" s="109" t="s">
        <v>39128</v>
      </c>
      <c r="L8" s="109" t="str">
        <f>IFERROR(VLOOKUP(D8,DB!A:I,9,0),"")</f>
        <v>Latis</v>
      </c>
    </row>
    <row r="9" spans="1:13">
      <c r="A9" s="109" t="s">
        <v>39129</v>
      </c>
      <c r="B9" s="109" t="str">
        <f>IFERROR(VLOOKUP(D9,DB!A:K,11,0),"")</f>
        <v>R5</v>
      </c>
      <c r="C9" s="109">
        <v>1</v>
      </c>
      <c r="D9" s="109" t="s">
        <v>32330</v>
      </c>
      <c r="E9" s="109" t="s">
        <v>39021</v>
      </c>
      <c r="F9" s="109" t="s">
        <v>39130</v>
      </c>
      <c r="G9" s="111" t="str">
        <f ca="1">IFERROR(NOW()-F9,"")</f>
        <v/>
      </c>
      <c r="H9" s="128">
        <v>45983.318981481483</v>
      </c>
      <c r="I9" s="109" t="str">
        <f>IFERROR(VLOOKUP(D9,DB!A:F,6,0),"")</f>
        <v>SCECO</v>
      </c>
      <c r="J9" s="109" t="str">
        <f>IFERROR(VLOOKUP(D9,DB!A:G,7,0),"")</f>
        <v>Dead</v>
      </c>
      <c r="K9" s="109" t="s">
        <v>39131</v>
      </c>
      <c r="L9" s="109" t="str">
        <f>IFERROR(VLOOKUP(D9,DB!A:I,9,0),"")</f>
        <v>Latis</v>
      </c>
    </row>
    <row r="10" spans="1:13">
      <c r="A10" s="109"/>
      <c r="B10" s="109" t="str">
        <f>IFERROR(VLOOKUP(D10,DB!A:K,11,0),"")</f>
        <v/>
      </c>
      <c r="C10" s="109"/>
      <c r="D10" s="109"/>
      <c r="E10" s="109"/>
      <c r="F10" s="109"/>
      <c r="G10" s="111">
        <f ca="1">IFERROR(NOW()-F10,"")</f>
        <v>45983.342813310184</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45983.342813310184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45983.342813310184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45983.342813310184</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45983.342813310184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45983.342813310184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45983.342813310184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45983.342813310184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45983.342813310184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45983.342813310184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45983.342813310184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45983.342813310184</v>
      </c>
      <c r="H21" s="109"/>
      <c r="I21" s="109" t="str">
        <f>IFERROR(VLOOKUP(D21,DB!A:F,6,0),"")</f>
        <v/>
      </c>
      <c r="J21" s="109" t="str">
        <f>IFERROR(VLOOKUP(D21,DB!A:G,7,0),"")</f>
        <v/>
      </c>
      <c r="K21" s="109"/>
      <c r="L21" s="109" t="str">
        <f>IFERROR(VLOOKUP(D21,DB!A:I,9,0),"")</f>
        <v/>
      </c>
    </row>
    <row r="22" spans="1:12">
      <c r="A22" s="109"/>
      <c r="B22" s="109" t="str">
        <f>IFERROR(VLOOKUP(D22,DB!A:K,11,0),"")</f>
        <v/>
      </c>
      <c r="C22" s="109"/>
      <c r="D22"/>
      <c r="E22" s="109"/>
      <c r="F22" s="109"/>
      <c r="G22" s="111">
        <f ca="1">IFERROR(NOW()-F22,"")</f>
        <v>45983.342813310184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45983.342813310184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45983.342813310184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45983.342813310184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45983.342813310184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45983.342813310184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45983.342813310184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45983.342813310184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45983.342813310184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45983.342813310184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45983.342813310184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45983.342813310184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45983.342813310184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45983.342813310184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45983.342813310184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45983.342813310184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45983.342813310184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45983.342813310184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45983.342813310184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45983.342813310184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45983.342813310184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45983.342813310184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45983.342813310184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45983.342813310184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45983.342813310184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45983.342813310184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45983.342813310184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45983.342813310184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45983.342813310184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45983.342813310184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45983.342813310184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45983.342813310184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45983.342813310184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45983.342813310184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45983.342813310184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45983.342813310184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45983.342813310184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45983.342813310184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45983.342813310184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45983.342813310184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45983.342813310184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45983.342813310184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45983.342813310184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45983.342813310184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45983.342813310184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45983.342813310184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45983.342813310184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45983.342813310184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45983.342813310184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45983.342813310184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45983.342813310184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45983.342813310184</v>
      </c>
      <c r="H73" s="109"/>
      <c r="I73" s="109" t="str">
        <f>IFERROR(VLOOKUP(D73,DB!A:F,6,0),"")</f>
        <v/>
      </c>
      <c r="J73" s="109" t="str">
        <f>IFERROR(VLOOKUP(D73,DB!A:G,7,0),"")</f>
        <v/>
      </c>
      <c r="K73" s="109"/>
      <c r="L73" s="109" t="str">
        <f>IFERROR(VLOOKUP(D73,DB!A:I,9,0),"")</f>
        <v/>
      </c>
    </row>
    <row r="74" spans="1:12">
      <c r="A74" s="131"/>
      <c r="B74" s="131" t="str">
        <f>IFERROR(VLOOKUP(D74,DB!A:K,11,0),"")</f>
        <v/>
      </c>
      <c r="C74" s="131"/>
      <c r="D74" s="131"/>
      <c r="E74" s="131"/>
      <c r="F74" s="132"/>
      <c r="G74" s="111">
        <f ca="1">IFERROR(NOW()-F74,"")</f>
        <v>45983.342813310184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45983.342813310184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45983.342813310184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45983.342813310184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45983.342813310184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45983.342813310184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45983.342813310184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45983.342813310184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45983.342813310184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45983.342813310184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45983.342813310184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45983.342813310184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45983.342813310184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45983.342813310184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45983.342813310184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45983.342813310184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45983.342813310184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45983.342813310184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45983.342813310184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45983.342813310184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45983.342813310184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45983.342813310184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45983.342813310184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45983.342813310184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45983.342813310184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45983.342813310184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45983.342813310184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45983.342813310184</v>
      </c>
      <c r="H101" s="132"/>
      <c r="I101" s="131" t="str">
        <f>IFERROR(VLOOKUP(D101,DB!A:F,6,0),"")</f>
        <v/>
      </c>
      <c r="J101" s="131" t="str">
        <f>IFERROR(VLOOKUP(D101,DB!A:G,7,0),"")</f>
        <v/>
      </c>
      <c r="K101" s="131"/>
      <c r="L101" s="131" t="str">
        <f>IFERROR(VLOOKUP(D101,DB!A:I,9,0),"")</f>
        <v/>
      </c>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1</v>
      </c>
      <c r="D2" s="119" t="s">
        <v>34850</v>
      </c>
      <c r="E2" s="109" t="s">
        <v>39021</v>
      </c>
      <c r="F2" s="121">
        <v>45983.312881944446</v>
      </c>
      <c r="G2" s="104">
        <f t="shared" ref="G2:G21" ca="1" si="0">IFERROR(NOW()-F2,"-")</f>
        <v>2.9931481476523913E-2</v>
      </c>
      <c r="H2" s="121">
        <v>45983.312824074077</v>
      </c>
      <c r="I2" s="119" t="str">
        <f>IFERROR(VLOOKUP(D2,DB!A:F,6,0),"")</f>
        <v>SCECO</v>
      </c>
      <c r="J2" s="119" t="str">
        <f>IFERROR(VLOOKUP(D2,DB!A:G,7,0),"")</f>
        <v>In progress</v>
      </c>
      <c r="K2" s="122" t="s">
        <v>39133</v>
      </c>
      <c r="L2" s="123" t="str">
        <f>IFERROR(VLOOKUP(D2,DB!A:I,9,0),"")</f>
        <v>Latis</v>
      </c>
    </row>
    <row r="3" spans="1:16382" ht="31.5" customHeight="1">
      <c r="A3" s="118"/>
      <c r="B3" s="119" t="str">
        <f>IFERROR(VLOOKUP(D3,DB!A:K,11,0),"")</f>
        <v/>
      </c>
      <c r="C3" s="120"/>
      <c r="D3" s="119" t="s">
        <v>39134</v>
      </c>
      <c r="E3" s="109"/>
      <c r="F3" s="121"/>
      <c r="G3" s="104">
        <f t="shared" ca="1" si="0"/>
        <v>45983.342813425923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45983.342813425923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45983.342813425923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45983.342813657408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45983.342813657408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45983.342813657408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45983.342813657408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45983.342813657408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45983.342813657408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45983.342813657408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45983.342813657408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45983.342813657408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45983.342813657408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45983.342813657408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45983.342813657408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45983.342813657408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45983.342813657408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45983.342813657408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45983.342813657408</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2025-11-22T05:14:18Z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