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70" documentId="120_S{2AC9BD13-BADA-5192-A53E-5A8FF88502F6}" xr6:coauthVersionLast="47" xr6:coauthVersionMax="47" xr10:uidLastSave="{ADC544D7-6FAD-4E68-B06A-FDCAF533023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<sst xmlns="http://schemas.openxmlformats.org/spreadsheetml/2006/main" count="180316" uniqueCount="39134">
  <si>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</si>
  <si>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</si>
  <si>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</si>
  <si>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</si>
  <si>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</si>
  <si>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</si>
  <si>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</si>
  <si>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</si>
  <si>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</si>
  <si>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</si>
  <si>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</si>
  <si>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</si>
  <si>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</si>
  <si>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</si>
  <si>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</si>
  <si>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</si>
  <si>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</si>
  <si>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</si>
  <si>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</si>
  <si>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</si>
  <si>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</si>
  <si>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</si>
  <si>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</si>
  <si>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</si>
  <si>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</si>
  <si>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</si>
  <si>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</si>
  <si>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</si>
  <si>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</si>
  <si>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</si>
  <si>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</si>
  <si>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</si>
  <si>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</si>
  <si>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</si>
  <si>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</si>
  <si>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</si>
  <si>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</si>
  <si>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</si>
  <si>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</si>
  <si>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</si>
  <si>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</si>
  <si>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</si>
  <si>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</si>
  <si>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</si>
  <si>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</si>
  <si>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</si>
  <si>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</si>
  <si>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</si>
  <si>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</si>
  <si>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</si>
  <si>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</si>
  <si>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</si>
  <si>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</si>
  <si>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</si>
  <si>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</si>
  <si>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</si>
  <si>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</si>
  <si>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</si>
  <si>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</si>
  <si>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</si>
  <si>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</si>
  <si>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</si>
  <si>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</si>
  <si>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</si>
  <si>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</si>
  <si>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</si>
  <si>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</si>
  <si>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</si>
  <si>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</si>
  <si>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</si>
  <si>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</si>
  <si>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</si>
  <si>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</si>
  <si>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</si>
  <si>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</si>
  <si>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</si>
  <si>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</si>
  <si>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</si>
  <si>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</si>
  <si>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</si>
  <si>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</si>
  <si>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</si>
  <si>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</si>
  <si>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</si>
  <si>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</si>
  <si>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</si>
  <si>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</si>
  <si>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</si>
  <si>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</si>
  <si>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</si>
  <si>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</si>
  <si>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</si>
  <si>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</si>
  <si>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</si>
  <si>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</si>
  <si>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</si>
  <si>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</si>
  <si>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</si>
  <si>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</si>
  <si>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</si>
  <si>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</si>
  <si>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</si>
  <si>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</si>
  <si>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</si>
  <si>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</si>
  <si>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</si>
  <si>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</si>
  <si>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</si>
  <si>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</si>
  <si>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</si>
  <si>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</si>
  <si>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</si>
  <si>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</si>
  <si>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</si>
  <si>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</si>
  <si>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</si>
  <si>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</si>
  <si>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</si>
  <si>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</si>
  <si>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</si>
  <si>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</si>
  <si>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</si>
  <si>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</si>
  <si>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</si>
  <si>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</si>
  <si>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</si>
  <si>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</si>
  <si>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</si>
  <si>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</si>
  <si>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</si>
  <si>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</si>
  <si>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</si>
  <si>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</si>
  <si>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</si>
  <si>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</si>
  <si>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</si>
  <si>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</si>
  <si>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</si>
  <si>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</si>
  <si>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</si>
  <si>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</si>
  <si>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</si>
  <si>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</si>
  <si>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</si>
  <si>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</si>
  <si>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</si>
  <si>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</si>
  <si>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</si>
  <si>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</si>
  <si>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</si>
  <si>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</si>
  <si>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</si>
  <si>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</si>
  <si>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</si>
  <si>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</si>
  <si>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</si>
  <si>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</si>
  <si>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</si>
  <si>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</si>
  <si>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</si>
  <si>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</si>
  <si>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</si>
  <si>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</si>
  <si>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</si>
  <si>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</si>
  <si>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</si>
  <si>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</si>
  <si>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</si>
  <si>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</si>
  <si>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</si>
  <si>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</si>
  <si>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</si>
  <si>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</si>
  <si>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</si>
  <si>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</si>
  <si>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</si>
  <si>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</si>
  <si>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</si>
  <si>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</si>
  <si>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</si>
  <si>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</si>
  <si>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</si>
  <si>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</si>
  <si>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</si>
  <si>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</si>
  <si>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</si>
  <si>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</si>
  <si>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</si>
  <si>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</si>
  <si>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</si>
  <si>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</si>
  <si>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</si>
  <si>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</si>
  <si>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</si>
  <si>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</si>
  <si>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</si>
  <si>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</si>
  <si>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</si>
  <si>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</si>
  <si>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</si>
  <si>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</si>
  <si>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</si>
  <si>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</si>
  <si>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</si>
  <si>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</si>
  <si>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</si>
  <si>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</si>
  <si>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</si>
  <si>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</si>
  <si>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</si>
  <si>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</si>
  <si>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</si>
  <si>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</si>
  <si>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</si>
  <si>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</si>
  <si>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</si>
  <si>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</si>
  <si>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</si>
  <si>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</si>
  <si>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</si>
  <si>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</si>
  <si>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</si>
  <si>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</si>
  <si>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</si>
  <si>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</si>
  <si>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</si>
  <si>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</si>
  <si>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</si>
  <si>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</si>
  <si>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</si>
  <si>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</si>
  <si>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</si>
  <si>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</si>
  <si>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</si>
  <si>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</si>
  <si>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</si>
  <si>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</si>
  <si>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</si>
  <si>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</si>
  <si>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</si>
  <si>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</si>
  <si>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</si>
  <si>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</si>
  <si>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</si>
  <si>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</si>
  <si>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</si>
  <si>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</si>
  <si>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</si>
  <si>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</si>
  <si>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</si>
  <si>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</si>
  <si>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</si>
  <si>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</si>
  <si>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</si>
  <si>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</si>
  <si>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</si>
  <si>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</si>
  <si>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</si>
  <si>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</si>
  <si>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</si>
  <si>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</si>
  <si>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</si>
  <si>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</si>
  <si>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</si>
  <si>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</si>
  <si>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</si>
  <si>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</si>
  <si>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</si>
  <si>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</si>
  <si>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</si>
  <si>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</si>
  <si>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</si>
  <si>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</si>
  <si>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</si>
  <si>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</si>
  <si>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</si>
  <si>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</si>
  <si>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</si>
  <si>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</si>
  <si>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</si>
  <si>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</si>
  <si>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</si>
  <si>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</si>
  <si>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</si>
  <si>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</si>
  <si>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</si>
  <si>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</si>
  <si>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</si>
  <si>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</si>
  <si>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</si>
  <si>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</si>
  <si>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</si>
  <si>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</si>
  <si>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</si>
  <si>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</si>
  <si>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</si>
  <si>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</si>
  <si>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</si>
  <si>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</si>
  <si>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</si>
  <si>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</si>
  <si>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</si>
  <si>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</si>
  <si>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</si>
  <si>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</si>
  <si>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</si>
  <si>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</si>
  <si>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</si>
  <si>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</si>
  <si>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</si>
  <si>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</si>
  <si>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</si>
  <si>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</si>
  <si>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</si>
  <si>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</si>
  <si>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</si>
  <si>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</si>
  <si>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</si>
  <si>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</si>
  <si>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</si>
  <si>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</si>
  <si>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</si>
  <si>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</si>
  <si>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</si>
  <si>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</si>
  <si>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</si>
  <si>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</si>
  <si>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</si>
  <si>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</si>
  <si>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</si>
  <si>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</si>
  <si>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</si>
  <si>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</si>
  <si>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</si>
  <si>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</si>
  <si>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</si>
  <si>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</si>
  <si>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</si>
  <si>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</si>
  <si>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</si>
  <si>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</si>
  <si>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</si>
  <si>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</si>
  <si>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</si>
  <si>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</si>
  <si>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</si>
  <si>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</si>
  <si>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</si>
  <si>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</si>
  <si>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</si>
  <si>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</si>
  <si>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</si>
  <si>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</si>
  <si>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</si>
  <si>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</si>
  <si>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</si>
  <si>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</si>
  <si>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</si>
  <si>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</si>
  <si>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</si>
  <si>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</si>
  <si>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</si>
  <si>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</si>
  <si>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</si>
  <si>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</si>
  <si>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</si>
  <si>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</si>
  <si>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</si>
  <si>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</si>
  <si>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</si>
  <si>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</si>
  <si>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</si>
  <si>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</si>
  <si>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</si>
  <si>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</si>
  <si>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</si>
  <si>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</si>
  <si>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</si>
  <si>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</si>
  <si>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</si>
  <si>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</si>
  <si>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</si>
  <si>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</si>
  <si>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</si>
  <si>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</si>
  <si>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</si>
  <si>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</si>
  <si>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</si>
  <si>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</si>
  <si>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</si>
  <si>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</si>
  <si>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</si>
  <si>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</si>
  <si>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</si>
  <si>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</si>
  <si>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</si>
  <si>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</si>
  <si>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</si>
  <si>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</si>
  <si>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</si>
  <si>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</si>
  <si>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</si>
  <si>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</si>
  <si>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</si>
  <si>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</si>
  <si>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</si>
  <si>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</si>
  <si>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</si>
  <si>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</si>
  <si>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</si>
  <si>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</si>
  <si>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</si>
  <si>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</si>
  <si>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</si>
  <si>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</si>
  <si>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</si>
  <si>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</si>
  <si>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</si>
  <si>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</si>
  <si>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</si>
  <si>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</si>
  <si>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</si>
  <si>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</si>
  <si>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</si>
  <si>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</si>
  <si>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</si>
  <si>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</si>
  <si>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</si>
  <si>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</si>
  <si>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</si>
  <si>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</si>
  <si>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</si>
  <si>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</si>
  <si>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</si>
  <si>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</si>
  <si>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</si>
  <si>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</si>
  <si>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</si>
  <si>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</si>
  <si>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</si>
  <si>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</si>
  <si>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</si>
  <si>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</si>
  <si>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</si>
  <si>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</si>
  <si>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</si>
  <si>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</si>
  <si>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</si>
  <si>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</si>
  <si>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</si>
  <si>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</si>
  <si>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</si>
  <si>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</si>
  <si>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</si>
  <si>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</si>
  <si>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</si>
  <si>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</si>
  <si>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</si>
  <si>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</si>
  <si>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</si>
  <si>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</si>
  <si>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</si>
  <si>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</si>
  <si>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</si>
  <si>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</si>
  <si>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</si>
  <si>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</si>
  <si>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</si>
  <si>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</si>
  <si>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</si>
  <si>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</si>
  <si>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</si>
  <si>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</si>
  <si>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</si>
  <si>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</si>
  <si>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</si>
  <si>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</si>
  <si>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</si>
  <si>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</si>
  <si>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</si>
  <si>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</si>
  <si>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</si>
  <si>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</si>
  <si>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</si>
  <si>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</si>
  <si>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</si>
  <si>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</si>
  <si>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</si>
  <si>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</si>
  <si>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</si>
  <si>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</si>
  <si>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</si>
  <si>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</si>
  <si>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</si>
  <si>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</si>
  <si>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</si>
  <si>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</si>
  <si>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</si>
  <si>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</si>
  <si>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</si>
  <si>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</si>
  <si>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</si>
  <si>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</si>
  <si>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</si>
  <si>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</si>
  <si>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</si>
  <si>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</si>
  <si>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</si>
  <si>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</si>
  <si>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</si>
  <si>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</si>
  <si>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</si>
  <si>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</si>
  <si>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</si>
  <si>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</si>
  <si>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</si>
  <si>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</si>
  <si>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</si>
  <si>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</si>
  <si>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</si>
  <si>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</si>
  <si>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</si>
  <si>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</si>
  <si>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</si>
  <si>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</si>
  <si>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</si>
  <si>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</si>
  <si>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</si>
  <si>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</si>
  <si>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</si>
  <si>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</si>
  <si>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</si>
  <si>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</si>
  <si>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</si>
  <si>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</si>
  <si>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</si>
  <si>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</si>
  <si>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</si>
  <si>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</si>
  <si>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</si>
  <si>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</si>
  <si>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</si>
  <si>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</si>
  <si>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</si>
  <si>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</si>
  <si>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</si>
  <si>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</si>
  <si>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</si>
  <si>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</si>
  <si>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</si>
  <si>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</si>
  <si>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</si>
  <si>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</si>
  <si>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</si>
  <si>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</si>
  <si>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</si>
  <si>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</si>
  <si>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</si>
  <si>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</si>
  <si>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</si>
  <si>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</si>
  <si>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</si>
  <si>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</si>
  <si>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</si>
  <si>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</si>
  <si>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</si>
  <si>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</si>
  <si>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</si>
  <si>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</si>
  <si>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</si>
  <si>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</si>
  <si>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</si>
  <si>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</si>
  <si>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</si>
  <si>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</si>
  <si>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</si>
  <si>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</si>
  <si>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</si>
  <si>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</si>
  <si>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</si>
  <si>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</si>
  <si>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</si>
  <si>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</si>
  <si>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</si>
  <si>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</si>
  <si>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</si>
  <si>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</si>
  <si>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</si>
  <si>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</si>
  <si>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</si>
  <si>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</si>
  <si>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</si>
  <si>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</si>
  <si>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</si>
  <si>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</si>
  <si>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</si>
  <si>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</si>
  <si>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</si>
  <si>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</si>
  <si>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</si>
  <si>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</si>
  <si>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</si>
  <si>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</si>
  <si>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</si>
  <si>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</si>
  <si>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</si>
  <si>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</si>
  <si>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</si>
  <si>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</si>
  <si>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</si>
  <si>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</si>
  <si>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</si>
  <si>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</si>
  <si>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</si>
  <si>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</si>
  <si>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</si>
  <si>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</si>
  <si>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</si>
  <si>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</si>
  <si>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</si>
  <si>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</si>
  <si>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</si>
  <si>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</si>
  <si>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</si>
  <si>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</si>
  <si>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</si>
  <si>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</si>
  <si>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</si>
  <si>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</si>
  <si>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</si>
  <si>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</si>
  <si>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</si>
  <si>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</si>
  <si>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</si>
  <si>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</si>
  <si>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</si>
  <si>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</si>
  <si>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</si>
  <si>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</si>
  <si>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</si>
  <si>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</si>
  <si>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</si>
  <si>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</si>
  <si>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</si>
  <si>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</si>
  <si>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</si>
  <si>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</si>
  <si>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</si>
  <si>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</si>
  <si>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</si>
  <si>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</si>
  <si>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</si>
  <si>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</si>
  <si>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</si>
  <si>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</si>
  <si>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</si>
  <si>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</si>
  <si>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</si>
  <si>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</si>
  <si>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</si>
  <si>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</si>
  <si>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</si>
  <si>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</si>
  <si>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</si>
  <si>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</si>
  <si>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</si>
  <si>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</si>
  <si>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</si>
  <si>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</si>
  <si>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</si>
  <si>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</si>
  <si>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</si>
  <si>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</si>
  <si>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</si>
  <si>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</si>
  <si>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</si>
  <si>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</si>
  <si>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</si>
  <si>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</si>
  <si>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</si>
  <si>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</si>
  <si>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</si>
  <si>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</si>
  <si>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</si>
  <si>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</si>
  <si>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</si>
  <si>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</si>
  <si>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</si>
  <si>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</si>
  <si>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</si>
  <si>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</si>
  <si>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</si>
  <si>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</si>
  <si>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</si>
  <si>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</si>
  <si>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</si>
  <si>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</si>
  <si>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</si>
  <si>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</si>
  <si>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</si>
  <si>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</si>
  <si>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</si>
  <si>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</si>
  <si>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</si>
  <si>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</si>
  <si>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</si>
  <si>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</si>
  <si>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</si>
  <si>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</si>
  <si>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</si>
  <si>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</si>
  <si>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</si>
  <si>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</si>
  <si>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</si>
  <si>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</si>
  <si>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</si>
  <si>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</si>
  <si>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</si>
  <si>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</si>
  <si>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</si>
  <si>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</si>
  <si>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</si>
  <si>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</si>
  <si>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</si>
  <si>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</si>
  <si>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</si>
  <si>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</si>
  <si>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</si>
  <si>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</si>
  <si>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</si>
  <si>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</si>
  <si>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</si>
  <si>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</si>
  <si>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</si>
  <si>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</si>
  <si>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</si>
  <si>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</si>
  <si>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</si>
  <si>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</si>
  <si>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</si>
  <si>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</si>
  <si>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</si>
  <si>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</si>
  <si>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</si>
  <si>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</si>
  <si>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</si>
  <si>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</si>
  <si>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</si>
  <si>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</si>
  <si>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</si>
  <si>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</si>
  <si>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</si>
  <si>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</si>
  <si>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</si>
  <si>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</si>
  <si>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</si>
  <si>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</si>
  <si>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</si>
  <si>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</si>
  <si>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</si>
  <si>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</si>
  <si>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</si>
  <si>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</si>
  <si>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</si>
  <si>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</si>
  <si>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</si>
  <si>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</si>
  <si>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</si>
  <si>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</si>
  <si>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</si>
  <si>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</si>
  <si>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</si>
  <si>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</si>
  <si>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</si>
  <si>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</si>
  <si>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</si>
  <si>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</si>
  <si>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</si>
  <si>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</si>
  <si>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</si>
  <si>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</si>
  <si>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</si>
  <si>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</si>
  <si>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</si>
  <si>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</si>
  <si>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</si>
  <si>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</si>
  <si>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</si>
  <si>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</si>
  <si>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</si>
  <si>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</si>
  <si>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</si>
  <si>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</si>
  <si>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</si>
  <si>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</si>
  <si>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</si>
  <si>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</si>
  <si>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</si>
  <si>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</si>
  <si>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</si>
  <si>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</si>
  <si>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</si>
  <si>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</si>
  <si>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</si>
  <si>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</si>
  <si>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</si>
  <si>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</si>
  <si>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</si>
  <si>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</si>
  <si>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</si>
  <si>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</si>
  <si>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</si>
  <si>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</si>
  <si>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</si>
  <si>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</si>
  <si>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</si>
  <si>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</si>
  <si>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</si>
  <si>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</si>
  <si>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</si>
  <si>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</si>
  <si>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</si>
  <si>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</si>
  <si>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</si>
  <si>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</si>
  <si>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</si>
  <si>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</si>
  <si>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</si>
  <si>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</si>
  <si>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</si>
  <si>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</si>
  <si>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</si>
  <si>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</si>
  <si>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</si>
  <si>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</si>
  <si>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</si>
  <si>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</si>
  <si>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</si>
  <si>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</si>
  <si>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</si>
  <si>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</si>
  <si>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</si>
  <si>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</si>
  <si>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</si>
  <si>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</si>
  <si>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</si>
  <si>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</si>
  <si>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</si>
  <si>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</si>
  <si>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</si>
  <si>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</si>
  <si>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</si>
  <si>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</si>
  <si>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</si>
  <si>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</si>
  <si>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</si>
  <si>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</si>
  <si>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</si>
  <si>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</si>
  <si>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</si>
  <si>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</si>
  <si>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</si>
  <si>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</si>
  <si>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</si>
  <si>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</si>
  <si>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</si>
  <si>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</si>
  <si>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</si>
  <si>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</si>
  <si>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</si>
  <si>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</si>
  <si>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</si>
  <si>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</si>
  <si>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</si>
  <si>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</si>
  <si>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</si>
  <si>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</si>
  <si>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</si>
  <si>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</si>
  <si>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</si>
  <si>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</si>
  <si>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</si>
  <si>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</si>
  <si>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</si>
  <si>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</si>
  <si>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</si>
  <si>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</si>
  <si>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</si>
  <si>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</si>
  <si>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</si>
  <si>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</si>
  <si>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</si>
  <si>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</si>
  <si>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</si>
  <si>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</si>
  <si>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</si>
  <si>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</si>
  <si>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</si>
  <si>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</si>
  <si>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</si>
  <si>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</si>
  <si>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</si>
  <si>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</si>
  <si>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</si>
  <si>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</si>
  <si>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</si>
  <si>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</si>
  <si>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</si>
  <si>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</si>
  <si>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</si>
  <si>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</si>
  <si>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</si>
  <si>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</si>
  <si>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</si>
  <si>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</si>
  <si>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</si>
  <si>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</si>
  <si>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</si>
  <si>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</si>
  <si>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</si>
  <si>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</si>
  <si>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</si>
  <si>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</si>
  <si>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</si>
  <si>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</si>
  <si>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</si>
  <si>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</si>
  <si>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</si>
  <si>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</si>
  <si>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</si>
  <si>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</si>
  <si>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</si>
  <si>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</si>
  <si>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</si>
  <si>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</si>
  <si>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</si>
  <si>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</si>
  <si>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</si>
  <si>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</si>
  <si>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</si>
  <si>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</si>
  <si>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</si>
  <si>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</si>
  <si>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</si>
  <si>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</si>
  <si>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</si>
  <si>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</si>
  <si>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</si>
  <si>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</si>
  <si>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</si>
  <si>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</si>
  <si>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</si>
  <si>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</si>
  <si>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</si>
  <si>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</si>
  <si>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</si>
  <si>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</si>
  <si>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</si>
  <si>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</si>
  <si>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</si>
  <si>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</si>
  <si>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</si>
  <si>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</si>
  <si>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</si>
  <si>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</si>
  <si>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</si>
  <si>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</si>
  <si>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</si>
  <si>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</si>
  <si>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</si>
  <si>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</si>
  <si>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</si>
  <si>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</si>
  <si>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</si>
  <si>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</si>
  <si>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</si>
  <si>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</si>
  <si>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</si>
  <si>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</si>
  <si>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</si>
  <si>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</si>
  <si>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</si>
  <si>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</si>
  <si>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</si>
  <si>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</si>
  <si>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</si>
  <si>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</si>
  <si>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</si>
  <si>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</si>
  <si>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</si>
  <si>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</si>
  <si>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</si>
  <si>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</si>
  <si>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</si>
  <si>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</si>
  <si>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</si>
  <si>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</si>
  <si>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</si>
  <si>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</si>
  <si>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</si>
  <si>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</si>
  <si>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</si>
  <si>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</si>
  <si>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</si>
  <si>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</si>
  <si>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</si>
  <si>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</si>
  <si>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</si>
  <si>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</si>
  <si>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</si>
  <si>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</si>
  <si>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</si>
  <si>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</si>
  <si>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</si>
  <si>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</si>
  <si>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</si>
  <si>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</si>
  <si>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</si>
  <si>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</si>
  <si>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</si>
  <si>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</si>
  <si>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</si>
  <si>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</si>
  <si>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</si>
  <si>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</si>
  <si>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</si>
  <si>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</si>
  <si>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</si>
  <si>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</si>
  <si>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</si>
  <si>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</si>
  <si>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</si>
  <si>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</si>
  <si>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</si>
  <si>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</si>
  <si>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</si>
  <si>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</si>
  <si>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</si>
  <si>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</si>
  <si>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</si>
  <si>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</si>
  <si>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</si>
  <si>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</si>
  <si>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</si>
  <si>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</si>
  <si>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</si>
  <si>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</si>
  <si>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</si>
  <si>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</si>
  <si>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</si>
  <si>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</si>
  <si>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</si>
  <si>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</si>
  <si>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</si>
  <si>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</si>
  <si>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</si>
  <si>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</si>
  <si>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</si>
  <si>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</si>
  <si>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</si>
  <si>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</si>
  <si>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</si>
  <si>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</si>
  <si>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</si>
  <si>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</si>
  <si>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</si>
  <si>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</si>
  <si>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</si>
  <si>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</si>
  <si>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</si>
  <si>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</si>
  <si>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</si>
  <si>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</si>
  <si>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</si>
  <si>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</si>
  <si>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</si>
  <si>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</si>
  <si>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</si>
  <si>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</si>
  <si>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</si>
  <si>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</si>
  <si>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</si>
  <si>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</si>
  <si>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</si>
  <si>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</si>
  <si>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</si>
  <si>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</si>
  <si>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</si>
  <si>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</si>
  <si>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</si>
  <si>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</si>
  <si>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</si>
  <si>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</si>
  <si>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</si>
  <si>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</si>
  <si>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</si>
  <si>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</si>
  <si>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</si>
  <si>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</si>
  <si>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</si>
  <si>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</si>
  <si>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</si>
  <si>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</si>
  <si>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</si>
  <si>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</si>
  <si>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</si>
  <si>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</si>
  <si>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</si>
  <si>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</si>
  <si>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</si>
  <si>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</si>
  <si>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</si>
  <si>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</si>
  <si>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</si>
  <si>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</si>
  <si>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</si>
  <si>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</si>
  <si>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</si>
  <si>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</si>
  <si>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</si>
  <si>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</si>
  <si>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</si>
  <si>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</si>
  <si>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</si>
  <si>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</si>
  <si>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</si>
  <si>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</si>
  <si>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</si>
  <si>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</si>
  <si>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</si>
  <si>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</si>
  <si>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</si>
  <si>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</si>
  <si>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</si>
  <si>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</si>
  <si>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</si>
  <si>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</si>
  <si>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</si>
  <si>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</si>
  <si>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</si>
  <si>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</si>
  <si>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</si>
  <si>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</si>
  <si>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</si>
  <si>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</si>
  <si>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</si>
  <si>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</si>
  <si>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</si>
  <si>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</si>
  <si>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</si>
  <si>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</si>
  <si>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</si>
  <si>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</si>
  <si>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</si>
  <si>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</si>
  <si>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</si>
  <si>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</si>
  <si>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</si>
  <si>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</si>
  <si>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</si>
  <si>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</si>
  <si>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</si>
  <si>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</si>
  <si>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</si>
  <si>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</si>
  <si>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</si>
  <si>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</si>
  <si>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</si>
  <si>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</si>
  <si>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</si>
  <si>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</si>
  <si>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</si>
  <si>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</si>
  <si>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</si>
  <si>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</si>
  <si>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</si>
  <si>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</si>
  <si>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</si>
  <si>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</si>
  <si>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</si>
  <si>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</si>
  <si>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</si>
  <si>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</si>
  <si>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</si>
  <si>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</si>
  <si>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</si>
  <si>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</si>
  <si>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</si>
  <si>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</si>
  <si>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</si>
  <si>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</si>
  <si>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</si>
  <si>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</si>
  <si>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</si>
  <si>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</si>
  <si>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</si>
  <si>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</si>
  <si>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</si>
  <si>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</si>
  <si>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</si>
  <si>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</si>
  <si>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</si>
  <si>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</si>
  <si>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</si>
  <si>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</si>
  <si>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</si>
  <si>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</si>
  <si>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</si>
  <si>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</si>
  <si>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</si>
  <si>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</si>
  <si>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</si>
  <si>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</si>
  <si>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</si>
  <si>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</si>
  <si>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</si>
  <si>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</si>
  <si>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</si>
  <si>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</si>
  <si>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</si>
  <si>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</si>
  <si>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</si>
  <si>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</si>
  <si>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</si>
  <si>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</si>
  <si>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</si>
  <si>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</si>
  <si>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</si>
  <si>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</si>
  <si>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</si>
  <si>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</si>
  <si>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</si>
  <si>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</si>
  <si>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</si>
  <si>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</si>
  <si>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</si>
  <si>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</si>
  <si>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</si>
  <si>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</si>
  <si>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</si>
  <si>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</si>
  <si>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</si>
  <si>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</si>
  <si>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</si>
  <si>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</si>
  <si>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</si>
  <si>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</si>
  <si>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</si>
  <si>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</si>
  <si>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</si>
  <si>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</si>
  <si>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</si>
  <si>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</si>
  <si>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</si>
  <si>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</si>
  <si>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</si>
  <si>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</si>
  <si>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</si>
  <si>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</si>
  <si>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</si>
  <si>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</si>
  <si>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</si>
  <si>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</si>
  <si>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</si>
  <si>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</si>
  <si>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</si>
  <si>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</si>
  <si>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</si>
  <si>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</si>
  <si>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</si>
  <si>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</si>
  <si>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</si>
  <si>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</si>
  <si>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</si>
  <si>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</si>
  <si>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</si>
  <si>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</si>
  <si>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</si>
  <si>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</si>
  <si>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</si>
  <si>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</si>
  <si>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</si>
  <si>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</si>
  <si>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</si>
  <si>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</si>
  <si>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</si>
  <si>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</si>
  <si>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</si>
  <si>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</si>
  <si>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</si>
  <si>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</si>
  <si>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</si>
  <si>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</si>
  <si>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</si>
  <si>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</si>
  <si>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</si>
  <si>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</si>
  <si>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</si>
  <si>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</si>
  <si>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</si>
  <si>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</si>
  <si>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</si>
  <si>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</si>
  <si>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</si>
  <si>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</si>
  <si>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</si>
  <si>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</si>
  <si>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</si>
  <si>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</si>
  <si>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</si>
  <si>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</si>
  <si>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</si>
  <si>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</si>
  <si>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</si>
  <si>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</si>
  <si>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</si>
  <si>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</si>
  <si>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</si>
  <si>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</si>
  <si>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</si>
  <si>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</si>
  <si>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</si>
  <si>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</si>
  <si>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</si>
  <si>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</si>
  <si>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</si>
  <si>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</si>
  <si>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</si>
  <si>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</si>
  <si>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</si>
  <si>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</si>
  <si>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</si>
  <si>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</si>
  <si>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</si>
  <si>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</si>
  <si>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</si>
  <si>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</si>
  <si>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</si>
  <si>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</si>
  <si>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</si>
  <si>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</si>
  <si>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</si>
  <si>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</si>
  <si>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</si>
  <si>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</si>
  <si>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</si>
  <si>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</si>
  <si>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</si>
  <si>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</si>
  <si>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</si>
  <si>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</si>
  <si>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</si>
  <si>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</si>
  <si>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</si>
  <si>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</si>
  <si>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</si>
  <si>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</si>
  <si>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</si>
  <si>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</si>
  <si>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</si>
  <si>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</si>
  <si>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</si>
  <si>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</si>
  <si>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</si>
  <si>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</si>
  <si>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</si>
  <si>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</si>
  <si>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</si>
  <si>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</si>
  <si>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</si>
  <si>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</si>
  <si>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</si>
  <si>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</si>
  <si>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</si>
  <si>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</si>
  <si>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</si>
  <si>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</si>
  <si>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</si>
  <si>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</si>
  <si>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</si>
  <si>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</si>
  <si>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</si>
  <si>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</si>
  <si>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</si>
  <si>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</si>
  <si>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</si>
  <si>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</si>
  <si>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</si>
  <si>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</si>
  <si>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</si>
  <si>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</si>
  <si>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</si>
  <si>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</si>
  <si>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</si>
  <si>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</si>
  <si>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</si>
  <si>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</si>
  <si>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</si>
  <si>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</si>
  <si>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</si>
  <si>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</si>
  <si>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</si>
  <si>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</si>
  <si>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</si>
  <si>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</si>
  <si>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</si>
  <si>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</si>
  <si>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</si>
  <si>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</si>
  <si>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</si>
  <si>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</si>
  <si>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</si>
  <si>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</si>
  <si>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</si>
  <si>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</si>
  <si>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</si>
  <si>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</si>
  <si>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</si>
  <si>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</si>
  <si>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</si>
  <si>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</si>
  <si>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</si>
  <si>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</si>
  <si>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</si>
  <si>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</si>
  <si>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</si>
  <si>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</si>
  <si>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</si>
  <si>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</si>
  <si>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</si>
  <si>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</si>
  <si>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</si>
  <si>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</si>
  <si>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</si>
  <si>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</si>
  <si>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</si>
  <si>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</si>
  <si>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</si>
  <si>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</si>
  <si>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</si>
  <si>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</si>
  <si>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</si>
  <si>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</si>
  <si>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</si>
  <si>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</si>
  <si>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</si>
  <si>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</si>
  <si>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</si>
  <si>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</si>
  <si>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</si>
  <si>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</si>
  <si>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</si>
  <si>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</si>
  <si>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</si>
  <si>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</si>
  <si>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</si>
  <si>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</si>
  <si>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</si>
  <si>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</si>
  <si>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</si>
  <si>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</si>
  <si>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</si>
  <si>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</si>
  <si>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</si>
  <si>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</si>
  <si>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</si>
  <si>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</si>
  <si>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</si>
  <si>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</si>
  <si>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</si>
  <si>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</si>
  <si>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</si>
  <si>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</si>
  <si>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</si>
  <si>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</si>
  <si>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</si>
  <si>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</si>
  <si>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</si>
  <si>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</si>
  <si>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</si>
  <si>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</si>
  <si>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</si>
  <si>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</si>
  <si>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</si>
  <si>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</si>
  <si>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</si>
  <si>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</si>
  <si>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</si>
  <si>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</si>
  <si>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</si>
  <si>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</si>
  <si>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</si>
  <si>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</si>
  <si>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</si>
  <si>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</si>
  <si>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</si>
  <si>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</si>
  <si>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</si>
  <si>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</si>
  <si>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</si>
  <si>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</si>
  <si>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</si>
  <si>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</si>
  <si>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</si>
  <si>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</si>
  <si>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</si>
  <si>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</si>
  <si>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</si>
  <si>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</si>
  <si>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</si>
  <si>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</si>
  <si>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</si>
  <si>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</si>
  <si>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</si>
  <si>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</si>
  <si>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</si>
  <si>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</si>
  <si>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</si>
  <si>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</si>
  <si>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</si>
  <si>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</si>
  <si>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</si>
  <si>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</si>
  <si>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</si>
  <si>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</si>
  <si>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</si>
  <si>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</si>
  <si>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</si>
  <si>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</si>
  <si>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</si>
  <si>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</si>
  <si>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</si>
  <si>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</si>
  <si>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</si>
  <si>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</si>
  <si>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</si>
  <si>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</si>
  <si>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</si>
  <si>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</si>
  <si>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</si>
  <si>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</si>
  <si>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</si>
  <si>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</si>
  <si>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</si>
  <si>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</si>
  <si>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</si>
  <si>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</si>
  <si>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</si>
  <si>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</si>
  <si>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</si>
  <si>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</si>
  <si>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</si>
  <si>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</si>
  <si>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</si>
  <si>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</si>
  <si>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</si>
  <si>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</si>
  <si>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</si>
  <si>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</si>
  <si>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</si>
  <si>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</si>
  <si>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</si>
  <si>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</si>
  <si>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</si>
  <si>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</si>
  <si>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</si>
  <si>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</si>
  <si>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</si>
  <si>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</si>
  <si>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</si>
  <si>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</si>
  <si>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</si>
  <si>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</si>
  <si>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</si>
  <si>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</si>
  <si>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</si>
  <si>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</si>
  <si>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</si>
  <si>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</si>
  <si>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</si>
  <si>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</si>
  <si>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</si>
  <si>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</si>
  <si>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</si>
  <si>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</si>
  <si>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</si>
  <si>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</si>
  <si>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</si>
  <si>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</si>
  <si>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</si>
  <si>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</si>
  <si>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</si>
  <si>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</si>
  <si>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</si>
  <si>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</si>
  <si>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</si>
  <si>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</si>
  <si>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</si>
  <si>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</si>
  <si>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</si>
  <si>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</si>
  <si>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</si>
  <si>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</si>
  <si>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</si>
  <si>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</si>
  <si>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</si>
  <si>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</si>
  <si>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</si>
  <si>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</si>
  <si>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</si>
  <si>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</si>
  <si>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</si>
  <si>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</si>
  <si>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</si>
  <si>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</si>
  <si>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</si>
  <si>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</si>
  <si>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</si>
  <si>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</si>
  <si>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</si>
  <si>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</si>
  <si>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</si>
  <si>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</si>
  <si>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</si>
  <si>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</si>
  <si>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</si>
  <si>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</si>
  <si>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</si>
  <si>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</si>
  <si>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</si>
  <si>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</si>
  <si>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</si>
  <si>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</si>
  <si>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</si>
  <si>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</si>
  <si>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</si>
  <si>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</si>
  <si>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</si>
  <si>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</si>
  <si>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</si>
  <si>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</si>
  <si>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</si>
  <si>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</si>
  <si>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</si>
  <si>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</si>
  <si>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</si>
  <si>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</si>
  <si>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</si>
  <si>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</si>
  <si>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</si>
  <si>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</si>
  <si>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</si>
  <si>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</si>
  <si>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</si>
  <si>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</si>
  <si>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</si>
  <si>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</si>
  <si>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</si>
  <si>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</si>
  <si>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</si>
  <si>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</si>
  <si>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</si>
  <si>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</si>
  <si>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</si>
  <si>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</si>
  <si>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</si>
  <si>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</si>
  <si>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</si>
  <si>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</si>
  <si>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</si>
  <si>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</si>
  <si>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</si>
  <si>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</si>
  <si>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</si>
  <si>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</si>
  <si>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</si>
  <si>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</si>
  <si>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</si>
  <si>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</si>
  <si>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</si>
  <si>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</si>
  <si>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</si>
  <si>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</si>
  <si>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</si>
  <si>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</si>
  <si>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</si>
  <si>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</si>
  <si>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</si>
  <si>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</si>
  <si>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</si>
  <si>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</si>
  <si>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</si>
  <si>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</si>
  <si>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</si>
  <si>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</si>
  <si>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</si>
  <si>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</si>
  <si>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</si>
  <si>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</si>
  <si>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</si>
  <si>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</si>
  <si>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</si>
  <si>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</si>
  <si>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</si>
  <si>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</si>
  <si>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</si>
  <si>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</si>
  <si>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</si>
  <si>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</si>
  <si>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</si>
  <si>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</si>
  <si>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</si>
  <si>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</si>
  <si>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</si>
  <si>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</si>
  <si>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</si>
  <si>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</si>
  <si>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</si>
  <si>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</si>
  <si>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</si>
  <si>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</si>
  <si>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</si>
  <si>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</si>
  <si>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</si>
  <si>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</si>
  <si>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</si>
  <si>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</si>
  <si>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</si>
  <si>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</si>
  <si>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</si>
  <si>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</si>
  <si>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</si>
  <si>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</si>
  <si>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</si>
  <si>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</si>
  <si>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</si>
  <si>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</si>
  <si>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</si>
  <si>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</si>
  <si>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</si>
  <si>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</si>
  <si>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</si>
  <si>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</si>
  <si>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</si>
  <si>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</si>
  <si>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</si>
  <si>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</si>
  <si>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</si>
  <si>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</si>
  <si>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</si>
  <si>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</si>
  <si>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</si>
  <si>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</si>
  <si>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</si>
  <si>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</si>
  <si>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</si>
  <si>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</si>
  <si>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</si>
  <si>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</si>
  <si>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</si>
  <si>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</si>
  <si>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</si>
  <si>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</si>
  <si>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</si>
  <si>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</si>
  <si>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</si>
  <si>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</si>
  <si>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</si>
  <si>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</si>
  <si>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</si>
  <si>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</si>
  <si>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</si>
  <si>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</si>
  <si>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</si>
  <si>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</si>
  <si>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</si>
  <si>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</si>
  <si>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</si>
  <si>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</si>
  <si>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</si>
  <si>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</si>
  <si>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</si>
  <si>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</si>
  <si>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</si>
  <si>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</si>
  <si>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</si>
  <si>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</si>
  <si>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</si>
  <si>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</si>
  <si>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</si>
  <si>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</si>
  <si>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</si>
  <si>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</si>
  <si>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</si>
  <si>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</si>
  <si>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</si>
  <si>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</si>
  <si>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</si>
  <si>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</si>
  <si>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</si>
  <si>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</si>
  <si>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</si>
  <si>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</si>
  <si>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</si>
  <si>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</si>
  <si>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</si>
  <si>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</si>
  <si>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</si>
  <si>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</si>
  <si>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</si>
  <si>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</si>
  <si>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</si>
  <si>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</si>
  <si>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</si>
  <si>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</si>
  <si>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</si>
  <si>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</si>
  <si>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</si>
  <si>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</si>
  <si>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</si>
  <si>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</si>
  <si>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</si>
  <si>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</si>
  <si>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</si>
  <si>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</si>
  <si>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</si>
  <si>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</si>
  <si>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</si>
  <si>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</si>
  <si>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</si>
  <si>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</si>
  <si>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</si>
  <si>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</si>
  <si>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</si>
  <si>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</si>
  <si>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</si>
  <si>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</si>
  <si>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</si>
  <si>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</si>
  <si>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</si>
  <si>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</si>
  <si>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</si>
  <si>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</si>
  <si>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</si>
  <si>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</si>
  <si>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</si>
  <si>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</si>
  <si>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</si>
  <si>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</si>
  <si>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</si>
  <si>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</si>
  <si>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</si>
  <si>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</si>
  <si>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</si>
  <si>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</si>
  <si>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</si>
  <si>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</si>
  <si>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</si>
  <si>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</si>
  <si>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</si>
  <si>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</si>
  <si>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</si>
  <si>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</si>
  <si>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</si>
  <si>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</si>
  <si>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</si>
  <si>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</si>
  <si>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</si>
  <si>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</si>
  <si>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</si>
  <si>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</si>
  <si>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</si>
  <si>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</si>
  <si>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</si>
  <si>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</si>
  <si>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</si>
  <si>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</si>
  <si>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</si>
  <si>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</si>
  <si>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</si>
  <si>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</si>
  <si>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</si>
  <si>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</si>
  <si>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</si>
  <si>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</si>
  <si>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</si>
  <si>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</si>
  <si>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</si>
  <si>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</si>
  <si>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</si>
  <si>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</si>
  <si>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</si>
  <si>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</si>
  <si>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</si>
  <si>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</si>
  <si>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</si>
  <si>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</si>
  <si>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</si>
  <si>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</si>
  <si>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</si>
  <si>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</si>
  <si>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</si>
  <si>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</si>
  <si>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</si>
  <si>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</si>
  <si>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</si>
  <si>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</si>
  <si>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</si>
  <si>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</si>
  <si>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</si>
  <si>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</si>
  <si>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</si>
  <si>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</si>
  <si>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</si>
  <si>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</si>
  <si>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</si>
  <si>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</si>
  <si>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</si>
  <si>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</si>
  <si>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</si>
  <si>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</si>
  <si>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</si>
  <si>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</si>
  <si>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</si>
  <si>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</si>
  <si>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</si>
  <si>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</si>
  <si>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</si>
  <si>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</si>
  <si>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</si>
  <si>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</si>
  <si>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</si>
  <si>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</si>
  <si>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</si>
  <si>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</si>
  <si>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</si>
  <si>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</si>
  <si>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</si>
  <si>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</si>
  <si>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</si>
  <si>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</si>
  <si>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</si>
  <si>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</si>
  <si>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</si>
  <si>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</si>
  <si>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</si>
  <si>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</si>
  <si>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</si>
  <si>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</si>
  <si>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</si>
  <si>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</si>
  <si>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</si>
  <si>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</si>
  <si>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</si>
  <si>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</si>
  <si>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</si>
  <si>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</si>
  <si>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</si>
  <si>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</si>
  <si>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</si>
  <si>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</si>
  <si>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</si>
  <si>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</si>
  <si>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</si>
  <si>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</si>
  <si>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</si>
  <si>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</si>
  <si>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</si>
  <si>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</si>
  <si>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</si>
  <si>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</si>
  <si>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</si>
  <si>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</si>
  <si>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</si>
  <si>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</si>
  <si>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</si>
  <si>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</si>
  <si>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</si>
  <si>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</si>
  <si>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</si>
  <si>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</si>
  <si>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</si>
  <si>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</si>
  <si>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</si>
  <si>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</si>
  <si>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</si>
  <si>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</si>
  <si>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</si>
  <si>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</si>
  <si>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</si>
  <si>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</si>
  <si>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</si>
  <si>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</si>
  <si>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</si>
  <si>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</si>
  <si>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</si>
  <si>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</si>
  <si>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</si>
  <si>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</si>
  <si>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</si>
  <si>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</si>
  <si>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</si>
  <si>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</si>
  <si>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</si>
  <si>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</si>
  <si>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</si>
  <si>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</si>
  <si>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</si>
  <si>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</si>
  <si>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</si>
  <si>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</si>
  <si>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</si>
  <si>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</si>
  <si>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</si>
  <si>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</si>
  <si>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</si>
  <si>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</si>
  <si>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</si>
  <si>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</si>
  <si>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</si>
  <si>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</si>
  <si>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</si>
  <si>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</si>
  <si>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</si>
  <si>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</si>
  <si>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</si>
  <si>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</si>
  <si>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</si>
  <si>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</si>
  <si>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</si>
  <si>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</si>
  <si>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</si>
  <si>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</si>
  <si>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</si>
  <si>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</si>
  <si>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</si>
  <si>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</si>
  <si>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</si>
  <si>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</si>
  <si>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</si>
  <si>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</si>
  <si>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</si>
  <si>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</si>
  <si>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</si>
  <si>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</si>
  <si>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</si>
  <si>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</si>
  <si>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</si>
  <si>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</si>
  <si>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</si>
  <si>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</si>
  <si>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</si>
  <si>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</si>
  <si>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</si>
  <si>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</si>
  <si>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</si>
  <si>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</si>
  <si>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</si>
  <si>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</si>
  <si>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</si>
  <si>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</si>
  <si>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</si>
  <si>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</si>
  <si>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</si>
  <si>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</si>
  <si>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</si>
  <si>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</si>
  <si>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</si>
  <si>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</si>
  <si>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</si>
  <si>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</si>
  <si>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</si>
  <si>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</si>
  <si>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</si>
  <si>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</si>
  <si>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</si>
  <si>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</si>
  <si>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</si>
  <si>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</si>
  <si>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</si>
  <si>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</si>
  <si>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</si>
  <si>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</si>
  <si>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</si>
  <si>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</si>
  <si>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</si>
  <si>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</si>
  <si>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</si>
  <si>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</si>
  <si>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</si>
  <si>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</si>
  <si>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</si>
  <si>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</si>
  <si>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</si>
  <si>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</si>
  <si>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</si>
  <si>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</si>
  <si>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</si>
  <si>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</si>
  <si>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</si>
  <si>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</si>
  <si>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</si>
  <si>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</si>
  <si>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</si>
  <si>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</si>
  <si>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</si>
  <si>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</si>
  <si>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</si>
  <si>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</si>
  <si>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</si>
  <si>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</si>
  <si>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</si>
  <si>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</si>
  <si>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</si>
  <si>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</si>
  <si>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</si>
  <si>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</si>
  <si>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</si>
  <si>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</si>
  <si>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</si>
  <si>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</si>
  <si>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</si>
  <si>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</si>
  <si>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</si>
  <si>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</si>
  <si>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</si>
  <si>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</si>
  <si>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</si>
  <si>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</si>
  <si>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</si>
  <si>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</si>
  <si>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</si>
  <si>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</si>
  <si>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</si>
  <si>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</si>
  <si>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</si>
  <si>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</si>
  <si>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</si>
  <si>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</si>
  <si>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</si>
  <si>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</si>
  <si>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</si>
  <si>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</si>
  <si>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</si>
  <si>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</si>
  <si>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</si>
  <si>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</si>
  <si>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</si>
  <si>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</si>
  <si>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</si>
  <si>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</si>
  <si>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</si>
  <si>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</si>
  <si>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</si>
  <si>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</si>
  <si>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</si>
  <si>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</si>
  <si>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</si>
  <si>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</si>
  <si>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</si>
  <si>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</si>
  <si>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</si>
  <si>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</si>
  <si>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</si>
  <si>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</si>
  <si>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</si>
  <si>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</si>
  <si>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</si>
  <si>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</si>
  <si>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</si>
  <si>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</si>
  <si>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</si>
  <si>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</si>
  <si>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</si>
  <si>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</si>
  <si>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</si>
  <si>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</si>
  <si>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</si>
  <si>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</si>
  <si>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</si>
  <si>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</si>
  <si>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</si>
  <si>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</si>
  <si>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</si>
  <si>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</si>
  <si>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</si>
  <si>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</si>
  <si>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</si>
  <si>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</si>
  <si>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</si>
  <si>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</si>
  <si>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</si>
  <si>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</si>
  <si>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</si>
  <si>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</si>
  <si>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</si>
  <si>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</si>
  <si>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</si>
  <si>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</si>
  <si>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</si>
  <si>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</si>
  <si>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</si>
  <si>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</si>
  <si>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</si>
  <si>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</si>
  <si>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</si>
  <si>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</si>
  <si>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</si>
  <si>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</si>
  <si>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</si>
  <si>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</si>
  <si>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</si>
  <si>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</si>
  <si>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</si>
  <si>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</si>
  <si>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</si>
  <si>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</si>
  <si>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</si>
  <si>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</si>
  <si>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</si>
  <si>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</si>
  <si>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</si>
  <si>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</si>
  <si>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</si>
  <si>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</si>
  <si>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</si>
  <si>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</si>
  <si>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</si>
  <si>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</si>
  <si>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</si>
  <si>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</si>
  <si>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</si>
  <si>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</si>
  <si>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</si>
  <si>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</si>
  <si>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</si>
  <si>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</si>
  <si>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</si>
  <si>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</si>
  <si>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</si>
  <si>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</si>
  <si>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</si>
  <si>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</si>
  <si>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</si>
  <si>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</si>
  <si>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</si>
  <si>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</si>
  <si>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</si>
  <si>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</si>
  <si>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</si>
  <si>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</si>
  <si>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</si>
  <si>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</si>
  <si>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</si>
  <si>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</si>
  <si>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</si>
  <si>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</si>
  <si>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</si>
  <si>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</si>
  <si>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</si>
  <si>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</si>
  <si>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</si>
  <si>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</si>
  <si>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</si>
  <si>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</si>
  <si>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</si>
  <si>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</si>
  <si>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</si>
  <si>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</si>
  <si>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</si>
  <si>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</si>
  <si>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</si>
  <si>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</si>
  <si>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</si>
  <si>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</si>
  <si>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</si>
  <si>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</si>
  <si>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</si>
  <si>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</si>
  <si>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</si>
  <si>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</si>
  <si>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</si>
  <si>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</si>
  <si>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</si>
  <si>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</si>
  <si>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</si>
  <si>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</si>
  <si>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</si>
  <si>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</si>
  <si>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</si>
  <si>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</si>
  <si>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</si>
  <si>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</si>
  <si>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</si>
  <si>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</si>
  <si>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</si>
  <si>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</si>
  <si>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</si>
  <si>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</si>
  <si>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</si>
  <si>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</si>
  <si>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</si>
  <si>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</si>
  <si>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</si>
  <si>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</si>
  <si>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</si>
  <si>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</si>
  <si>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</si>
  <si>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</si>
  <si>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</si>
  <si>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</si>
  <si>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</si>
  <si>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</si>
  <si>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</si>
  <si>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</si>
  <si>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</si>
  <si>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</si>
  <si>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</si>
  <si>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</si>
  <si>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</si>
  <si>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</si>
  <si>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</si>
  <si>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</si>
  <si>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</si>
  <si>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</si>
  <si>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</si>
  <si>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</si>
  <si>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</si>
  <si>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</si>
  <si>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</si>
  <si>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</si>
  <si>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</si>
  <si>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</si>
  <si>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</si>
  <si>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</si>
  <si>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</si>
  <si>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</si>
  <si>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</si>
  <si>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</si>
  <si>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</si>
  <si>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</si>
  <si>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</si>
  <si>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</si>
  <si>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</si>
  <si>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</si>
  <si>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</si>
  <si>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</si>
  <si>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</si>
  <si>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</si>
  <si>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</si>
  <si>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</si>
  <si>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</si>
  <si>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</si>
  <si>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</si>
  <si>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</si>
  <si>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</si>
  <si>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</si>
  <si>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</si>
  <si>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</si>
  <si>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</si>
  <si>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</si>
  <si>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</si>
  <si>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</si>
  <si>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</si>
  <si>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</si>
  <si>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</si>
  <si>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</si>
  <si>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</si>
  <si>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</si>
  <si>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</si>
  <si>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</si>
  <si>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</si>
  <si>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</si>
  <si>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</si>
  <si>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</si>
  <si>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</si>
  <si>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</si>
  <si>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</si>
  <si>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</si>
  <si>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</si>
  <si>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</si>
  <si>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</si>
  <si>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</si>
  <si>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</si>
  <si>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</si>
  <si>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</si>
  <si>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</si>
  <si>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</si>
  <si>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</si>
  <si>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</si>
  <si>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</si>
  <si>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</si>
  <si>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</si>
  <si>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</si>
  <si>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</si>
  <si>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</si>
  <si>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</si>
  <si>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</si>
  <si>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</si>
  <si>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</si>
  <si>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</si>
  <si>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</si>
  <si>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</si>
  <si>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</si>
  <si>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</si>
  <si>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</si>
  <si>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</si>
  <si>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</si>
  <si>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</si>
  <si>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</si>
  <si>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</si>
  <si>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</si>
  <si>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</si>
  <si>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</si>
  <si>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</si>
  <si>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</si>
  <si>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</si>
  <si>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</si>
  <si>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</si>
  <si>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</si>
  <si>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</si>
  <si>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</si>
  <si>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</si>
  <si>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</si>
  <si>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</si>
  <si>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</si>
  <si>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</si>
  <si>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</si>
  <si>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</si>
  <si>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</si>
  <si>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</si>
  <si>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</si>
  <si>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</si>
  <si>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</si>
  <si>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</si>
  <si>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</si>
  <si>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</si>
  <si>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</si>
  <si>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</si>
  <si>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</si>
  <si>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</si>
  <si>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</si>
  <si>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</si>
  <si>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</si>
  <si>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</si>
  <si>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</si>
  <si>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</si>
  <si>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</si>
  <si>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</si>
  <si>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</si>
  <si>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</si>
  <si>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</si>
  <si>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</si>
  <si>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</si>
  <si>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</si>
  <si>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</si>
  <si>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</si>
  <si>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</si>
  <si>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</si>
  <si>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</si>
  <si>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</si>
  <si>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</si>
  <si>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</si>
  <si>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</si>
  <si>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</si>
  <si>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</si>
  <si>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</si>
  <si>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</si>
  <si>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</si>
  <si>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</si>
  <si>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</si>
  <si>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</si>
  <si>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</si>
  <si>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</si>
  <si>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</si>
  <si>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</si>
  <si>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</si>
  <si>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</si>
  <si>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</si>
  <si>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</si>
  <si>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</si>
  <si>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</si>
  <si>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</si>
  <si>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</si>
  <si>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</si>
  <si>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</si>
  <si>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</si>
  <si>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</si>
  <si>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</si>
  <si>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</si>
  <si>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</si>
  <si>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</si>
  <si>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</si>
  <si>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</si>
  <si>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</si>
  <si>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</si>
  <si>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</si>
  <si>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</si>
  <si>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</si>
  <si>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</si>
  <si>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</si>
  <si>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</si>
  <si>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</si>
  <si>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</si>
  <si>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</si>
  <si>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</si>
  <si>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</si>
  <si>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</si>
  <si>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</si>
  <si>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</si>
  <si>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</si>
  <si>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</si>
  <si>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</si>
  <si>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</si>
  <si>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</si>
  <si>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</si>
  <si>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</si>
  <si>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</si>
  <si>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</si>
  <si>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</si>
  <si>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</si>
  <si>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</si>
  <si>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</si>
  <si>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</si>
  <si>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</si>
  <si>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</si>
  <si>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</si>
  <si>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</si>
  <si>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</si>
  <si>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</si>
  <si>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</si>
  <si>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</si>
  <si>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</si>
  <si>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</si>
  <si>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</si>
  <si>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</si>
  <si>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</si>
  <si>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</si>
  <si>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</si>
  <si>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</si>
  <si>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</si>
  <si>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</si>
  <si>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</si>
  <si>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</si>
  <si>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</si>
  <si>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</si>
  <si>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</si>
  <si>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</si>
  <si>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</si>
  <si>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</si>
  <si>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</si>
  <si>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</si>
  <si>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</si>
  <si>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</si>
  <si>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</si>
  <si>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</si>
  <si>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</si>
  <si>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</si>
  <si>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</si>
  <si>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</si>
  <si>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</si>
  <si>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</si>
  <si>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</si>
  <si>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</si>
  <si>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</si>
  <si>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</si>
  <si>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</si>
  <si>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</si>
  <si>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</si>
  <si>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</si>
  <si>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</si>
  <si>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</si>
  <si>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</si>
  <si>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</si>
  <si>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</si>
  <si>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</si>
  <si>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</si>
  <si>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</si>
  <si>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</si>
  <si>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</si>
  <si>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</si>
  <si>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</si>
  <si>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</si>
  <si>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</si>
  <si>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</si>
  <si>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</si>
  <si>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</si>
  <si>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</si>
  <si>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</si>
  <si>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</si>
  <si>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</si>
  <si>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</si>
  <si>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</si>
  <si>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</si>
  <si>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</si>
  <si>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</si>
  <si>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</si>
  <si>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</si>
  <si>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</si>
  <si>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</si>
  <si>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</si>
  <si>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</si>
  <si>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</si>
  <si>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</si>
  <si>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</si>
  <si>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</si>
  <si>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</si>
  <si>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</si>
  <si>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</si>
  <si>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</si>
  <si>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</si>
  <si>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</si>
  <si>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</si>
  <si>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</si>
  <si>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</si>
  <si>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</si>
  <si>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</si>
  <si>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</si>
  <si>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</si>
  <si>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</si>
  <si>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</si>
  <si>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</si>
  <si>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</si>
  <si>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</si>
  <si>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</si>
  <si>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</si>
  <si>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</si>
  <si>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</si>
  <si>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</si>
  <si>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</si>
  <si>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</si>
  <si>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</si>
  <si>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</si>
  <si>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</si>
  <si>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</si>
  <si>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</si>
  <si>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</si>
  <si>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</si>
  <si>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</si>
  <si>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</si>
  <si>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</si>
  <si>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</si>
  <si>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</si>
  <si>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</si>
  <si>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</si>
  <si>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</si>
  <si>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</si>
  <si>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</si>
  <si>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</si>
  <si>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</si>
  <si>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</si>
  <si>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</si>
  <si>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</si>
  <si>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</si>
  <si>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</si>
  <si>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</si>
  <si>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</si>
  <si>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</si>
  <si>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</si>
  <si>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</si>
  <si>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</si>
  <si>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</si>
  <si>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</si>
  <si>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</si>
  <si>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</si>
  <si>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</si>
  <si>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</si>
  <si>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</si>
  <si>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</si>
  <si>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</si>
  <si>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</si>
  <si>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</si>
  <si>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</si>
  <si>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</si>
  <si>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</si>
  <si>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</si>
  <si>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</si>
  <si>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</si>
  <si>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</si>
  <si>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</si>
  <si>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</si>
  <si>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</si>
  <si>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</si>
  <si>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</si>
  <si>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</si>
  <si>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</si>
  <si>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</si>
  <si>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</si>
  <si>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</si>
  <si>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</si>
  <si>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</si>
  <si>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</si>
  <si>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</si>
  <si>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</si>
  <si>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</si>
  <si>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</si>
  <si>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</si>
  <si>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</si>
  <si>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</si>
  <si>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</si>
  <si>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</si>
  <si>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</si>
  <si>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</si>
  <si>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</si>
  <si>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</si>
  <si>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</si>
  <si>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</si>
  <si>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</si>
  <si>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</si>
  <si>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</si>
  <si>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</si>
  <si>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</si>
  <si>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</si>
  <si>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</si>
  <si>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</si>
  <si>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</si>
  <si>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</si>
  <si>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</si>
  <si>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</si>
  <si>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</si>
  <si>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</si>
  <si>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</si>
  <si>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</si>
  <si>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</si>
  <si>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</si>
  <si>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</si>
  <si>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</si>
  <si>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</si>
  <si>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</si>
  <si>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</si>
  <si>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</si>
  <si>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</si>
  <si>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</si>
  <si>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</si>
  <si>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</si>
  <si>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</si>
  <si>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</si>
  <si>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</si>
  <si>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</si>
  <si>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</si>
  <si>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</si>
  <si>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</si>
  <si>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</si>
  <si>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</si>
  <si>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</si>
  <si>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</si>
  <si>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</si>
  <si>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</si>
  <si>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</si>
  <si>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</si>
  <si>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</si>
  <si>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</si>
  <si>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</si>
  <si>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</si>
  <si>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</si>
  <si>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</si>
  <si>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</si>
  <si>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</si>
  <si>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</si>
  <si>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</si>
  <si>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</si>
  <si>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</si>
  <si>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</si>
  <si>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</si>
  <si>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</si>
  <si>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</si>
  <si>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</si>
  <si>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</si>
  <si>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</si>
  <si>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</si>
  <si>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</si>
  <si>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</si>
  <si>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</si>
  <si>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</si>
  <si>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</si>
  <si>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</si>
  <si>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</si>
  <si>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</si>
  <si>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</si>
  <si>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</si>
  <si>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</si>
  <si>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</si>
  <si>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</si>
  <si>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</si>
  <si>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</si>
  <si>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</si>
  <si>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</si>
  <si>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</si>
  <si>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</si>
  <si>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</si>
  <si>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</si>
  <si>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</si>
  <si>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</si>
  <si>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</si>
  <si>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</si>
  <si>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</si>
  <si>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</si>
  <si>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</si>
  <si>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</si>
  <si>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</si>
  <si>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</si>
  <si>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</si>
  <si>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</si>
  <si>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</si>
  <si>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</si>
  <si>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</si>
  <si>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</si>
  <si>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</si>
  <si>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</si>
  <si>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</si>
  <si>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</si>
  <si>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</si>
  <si>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</si>
  <si>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</si>
  <si>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</si>
  <si>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</si>
  <si>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</si>
  <si>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</si>
  <si>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</si>
  <si>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</si>
  <si>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</si>
  <si>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</si>
  <si>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</si>
  <si>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</si>
  <si>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</si>
  <si>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</si>
  <si>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</si>
  <si>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</si>
  <si>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</si>
  <si>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</si>
  <si>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</si>
  <si>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</si>
  <si>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</si>
  <si>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</si>
  <si>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</si>
  <si>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</si>
  <si>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</si>
  <si>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</si>
  <si>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</si>
  <si>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</si>
  <si>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</si>
  <si>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</si>
  <si>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</si>
  <si>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</si>
  <si>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</si>
  <si>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</si>
  <si>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</si>
  <si>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</si>
  <si>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</si>
  <si>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</si>
  <si>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</si>
  <si>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</si>
  <si>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</si>
  <si>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</si>
  <si>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</si>
  <si>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</si>
  <si>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</si>
  <si>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</si>
  <si>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</si>
  <si>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</si>
  <si>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</si>
  <si>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</si>
  <si>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</si>
  <si>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</si>
  <si>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</si>
  <si>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</si>
  <si>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</si>
  <si>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</si>
  <si>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</si>
  <si>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</si>
  <si>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</si>
  <si>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</si>
  <si>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</si>
  <si>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</si>
  <si>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</si>
  <si>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</si>
  <si>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</si>
  <si>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</si>
  <si>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</si>
  <si>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</si>
  <si>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</si>
  <si>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</si>
  <si>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</si>
  <si>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</si>
  <si>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</si>
  <si>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</si>
  <si>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</si>
  <si>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</si>
  <si>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</si>
  <si>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</si>
  <si>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</si>
  <si>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</si>
  <si>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</si>
  <si>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</si>
  <si>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</si>
  <si>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</si>
  <si>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</si>
  <si>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</si>
  <si>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</si>
  <si>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</si>
  <si>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</si>
  <si>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</si>
  <si>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</si>
  <si>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</si>
  <si>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</si>
  <si>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</si>
  <si>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</si>
  <si>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</si>
  <si>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</si>
  <si>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</si>
  <si>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</si>
  <si>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</si>
  <si>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</si>
  <si>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</si>
  <si>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</si>
  <si>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</si>
  <si>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</si>
  <si>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</si>
  <si>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</si>
  <si>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</si>
  <si>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</si>
  <si>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</si>
  <si>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</si>
  <si>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</si>
  <si>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</si>
  <si>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</si>
  <si>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</si>
  <si>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</si>
  <si>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</si>
  <si>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</si>
  <si>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</si>
  <si>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</si>
  <si>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</si>
  <si>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</si>
  <si>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</si>
  <si>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</si>
  <si>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</si>
  <si>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</si>
  <si>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</si>
  <si>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</si>
  <si>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</si>
  <si>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</si>
  <si>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</si>
  <si>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</si>
  <si>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</si>
  <si>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</si>
  <si>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</si>
  <si>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</si>
  <si>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</si>
  <si>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</si>
  <si>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</si>
  <si>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</si>
  <si>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</si>
  <si>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</si>
  <si>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</si>
  <si>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</si>
  <si>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</si>
  <si>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</si>
  <si>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</si>
  <si>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</si>
  <si>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</si>
  <si>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</si>
  <si>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</si>
  <si>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</si>
  <si>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</si>
  <si>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</si>
  <si>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</si>
  <si>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</si>
  <si>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</si>
  <si>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</si>
  <si>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</si>
  <si>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</si>
  <si>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</si>
  <si>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</si>
  <si>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</si>
  <si>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</si>
  <si>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</si>
  <si>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</si>
  <si>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</si>
  <si>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</si>
  <si>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</si>
  <si>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</si>
  <si>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</si>
  <si>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</si>
  <si>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</si>
  <si>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</si>
  <si>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</si>
  <si>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</si>
  <si>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</si>
  <si>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</si>
  <si>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</si>
  <si>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</si>
  <si>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</si>
  <si>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</si>
  <si>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</si>
  <si>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</si>
  <si>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</si>
  <si>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</si>
  <si>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</si>
  <si>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</si>
  <si>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</si>
  <si>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</si>
  <si>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</si>
  <si>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</si>
  <si>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</si>
  <si>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</si>
  <si>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</si>
  <si>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</si>
  <si>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</si>
  <si>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</si>
  <si>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</si>
  <si>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</si>
  <si>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</si>
  <si>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</si>
  <si>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</si>
  <si>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</si>
  <si>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</si>
  <si>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</si>
  <si>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</si>
  <si>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</si>
  <si>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</si>
  <si>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</si>
  <si>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</si>
  <si>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</si>
  <si>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</si>
  <si>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</si>
  <si>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</si>
  <si>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</si>
  <si>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</si>
  <si>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</si>
  <si>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</si>
  <si>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</si>
  <si>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</si>
  <si>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</si>
  <si>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</si>
  <si>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</si>
  <si>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</si>
  <si>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</si>
  <si>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</si>
  <si>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</si>
  <si>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</si>
  <si>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</si>
  <si>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</si>
  <si>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</si>
  <si>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</si>
  <si>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</si>
  <si>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</si>
  <si>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</si>
  <si>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</si>
  <si>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</si>
  <si>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</si>
  <si>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</si>
  <si>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</si>
  <si>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</si>
  <si>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</si>
  <si>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</si>
  <si>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</si>
  <si>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</si>
  <si>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</si>
  <si>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</si>
  <si>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</si>
  <si>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</si>
  <si>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</si>
  <si>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</si>
  <si>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</si>
  <si>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</si>
  <si>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</si>
  <si>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</si>
  <si>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</si>
  <si>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</si>
  <si>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</si>
  <si>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</si>
  <si>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</si>
  <si>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</si>
  <si>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</si>
  <si>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</si>
  <si>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</si>
  <si>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</si>
  <si>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</si>
  <si>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</si>
  <si>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</si>
  <si>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</si>
  <si>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</si>
  <si>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</si>
  <si>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</si>
  <si>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</si>
  <si>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</si>
  <si>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</si>
  <si>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</si>
  <si>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</si>
  <si>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</si>
  <si>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</si>
  <si>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</si>
  <si>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</si>
  <si>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</si>
  <si>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</si>
  <si>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</si>
  <si>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</si>
  <si>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</si>
  <si>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</si>
  <si>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</si>
  <si>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</si>
  <si>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</si>
  <si>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</si>
  <si>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</si>
  <si>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</si>
  <si>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</si>
  <si>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</si>
  <si>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</si>
  <si>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</si>
  <si>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</si>
  <si>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</si>
  <si>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</si>
  <si>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</si>
  <si>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</si>
  <si>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</si>
  <si>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</si>
  <si>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</si>
  <si>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</si>
  <si>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</si>
  <si>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</si>
  <si>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</si>
  <si>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</si>
  <si>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</si>
  <si>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</si>
  <si>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</si>
  <si>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</si>
  <si>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</si>
  <si>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</si>
  <si>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</si>
  <si>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</si>
  <si>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</si>
  <si>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</si>
  <si>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</si>
  <si>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</si>
  <si>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</si>
  <si>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</si>
  <si>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</si>
  <si>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</si>
  <si>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</si>
  <si>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</si>
  <si>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</si>
  <si>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</si>
  <si>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</si>
  <si>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</si>
  <si>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</si>
  <si>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</si>
  <si>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</si>
  <si>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</si>
  <si>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</si>
  <si>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</si>
  <si>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</si>
  <si>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</si>
  <si>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</si>
  <si>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</si>
  <si>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</si>
  <si>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</si>
  <si>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</si>
  <si>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</si>
  <si>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</si>
  <si>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</si>
  <si>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</si>
  <si>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</si>
  <si>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</si>
  <si>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</si>
  <si>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</si>
  <si>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</si>
  <si>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</si>
  <si>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</si>
  <si>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</si>
  <si>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</si>
  <si>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</si>
  <si>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</si>
  <si>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</si>
  <si>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</si>
  <si>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</si>
  <si>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</si>
  <si>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</si>
  <si>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</si>
  <si>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</si>
  <si>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</si>
  <si>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</si>
  <si>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</si>
  <si>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</si>
  <si>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</si>
  <si>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</si>
  <si>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</si>
  <si>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</si>
  <si>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</si>
  <si>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</si>
  <si>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</si>
  <si>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</si>
  <si>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</si>
  <si>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</si>
  <si>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</si>
  <si>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</si>
  <si>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</si>
  <si>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</si>
  <si>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</si>
  <si>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</si>
  <si>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</si>
  <si>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</si>
  <si>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</si>
  <si>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</si>
  <si>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</si>
  <si>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</si>
  <si>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</si>
  <si>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</si>
  <si>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</si>
  <si>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</si>
  <si>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</si>
  <si>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</si>
  <si>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</si>
  <si>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</si>
  <si>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</si>
  <si>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</si>
  <si>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</si>
  <si>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</si>
  <si>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</si>
  <si>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</si>
  <si>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</si>
  <si>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</si>
  <si>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</si>
  <si>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</si>
  <si>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</si>
  <si>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</si>
  <si>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</si>
  <si>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</si>
  <si>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</si>
  <si>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</si>
  <si>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</si>
  <si>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</si>
  <si>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</si>
  <si>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</si>
  <si>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</si>
  <si>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</si>
  <si>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</si>
  <si>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</si>
  <si>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</si>
  <si>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</si>
  <si>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</si>
  <si>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</si>
  <si>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</si>
  <si>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</si>
  <si>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</si>
  <si>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</si>
  <si>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</si>
  <si>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</si>
  <si>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</si>
  <si>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</si>
  <si>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</si>
  <si>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</si>
  <si>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</si>
  <si>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</si>
  <si>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</si>
  <si>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</si>
  <si>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</si>
  <si>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</si>
  <si>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</si>
  <si>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</si>
  <si>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</si>
  <si>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</si>
  <si>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</si>
  <si>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</si>
  <si>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</si>
  <si>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</si>
  <si>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</si>
  <si>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</si>
  <si>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</si>
  <si>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</si>
  <si>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</si>
  <si>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</si>
  <si>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</si>
  <si>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</si>
  <si>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</si>
  <si>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</si>
  <si>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</si>
  <si>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</si>
  <si>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</si>
  <si>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</si>
  <si>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</si>
  <si>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</si>
  <si>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</si>
  <si>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</si>
  <si>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</si>
  <si>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</si>
  <si>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</si>
  <si>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</si>
  <si>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</si>
  <si>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</si>
  <si>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</si>
  <si>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</si>
  <si>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</si>
  <si>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</si>
  <si>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</si>
  <si>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</si>
  <si>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</si>
  <si>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</si>
  <si>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</si>
  <si>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</si>
  <si>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</si>
  <si>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</si>
  <si>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</si>
  <si>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</si>
  <si>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</si>
  <si>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</si>
  <si>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</si>
  <si>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</si>
  <si>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</si>
  <si>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</si>
  <si>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</si>
  <si>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</si>
  <si>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</si>
  <si>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</si>
  <si>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</si>
  <si>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</si>
  <si>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</si>
  <si>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</si>
  <si>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</si>
  <si>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</si>
  <si>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</si>
  <si>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</si>
  <si>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</si>
  <si>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</si>
  <si>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</si>
  <si>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</si>
  <si>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</si>
  <si>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</si>
  <si>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</si>
  <si>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</si>
  <si>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</si>
  <si>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</si>
  <si>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</si>
  <si>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</si>
  <si>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</si>
  <si>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</si>
  <si>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</si>
  <si>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</si>
  <si>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</si>
  <si>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</si>
  <si>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</si>
  <si>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</si>
  <si>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</si>
  <si>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</si>
  <si>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</si>
  <si>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</si>
  <si>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</si>
  <si>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</si>
  <si>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</si>
  <si>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</si>
  <si>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</si>
  <si>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</si>
  <si>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</si>
  <si>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</si>
  <si>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</si>
  <si>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</si>
  <si>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</si>
  <si>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</si>
  <si>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</si>
  <si>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</si>
  <si>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</si>
  <si>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</si>
  <si>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</si>
  <si>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</si>
  <si>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</si>
  <si>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</si>
  <si>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</si>
  <si>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</si>
  <si>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</si>
  <si>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</si>
  <si>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</si>
  <si>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</si>
  <si>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</si>
  <si>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</si>
  <si>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</si>
  <si>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</si>
  <si>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</si>
  <si>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</si>
  <si>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</si>
  <si>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</si>
  <si>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</si>
  <si>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</si>
  <si>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</si>
  <si>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</si>
  <si>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</si>
  <si>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</si>
  <si>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</si>
  <si>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</si>
  <si>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</si>
  <si>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</si>
  <si>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</si>
  <si>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</si>
  <si>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</si>
  <si>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</si>
  <si>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</si>
  <si>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</si>
  <si>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</si>
  <si>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</si>
  <si>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</si>
  <si>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</si>
  <si>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</si>
  <si>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</si>
  <si>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</si>
  <si>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</si>
  <si>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</si>
  <si>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</si>
  <si>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</si>
  <si>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</si>
  <si>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</si>
  <si>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</si>
  <si>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</si>
  <si>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</si>
  <si>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</si>
  <si>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</si>
  <si>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</si>
  <si>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</si>
  <si>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</si>
  <si>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</si>
  <si>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</si>
  <si>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</si>
  <si>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</si>
  <si>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</si>
  <si>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</si>
  <si>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</si>
  <si>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</si>
  <si>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</si>
  <si>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</si>
  <si>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</si>
  <si>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</si>
  <si>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</si>
  <si>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</si>
  <si>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</si>
  <si>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</si>
  <si>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</si>
  <si>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</si>
  <si>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</si>
  <si>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</si>
  <si>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</si>
  <si>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</si>
  <si>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</si>
  <si>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</si>
  <si>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</si>
  <si>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</si>
  <si>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</si>
  <si>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</si>
  <si>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</si>
  <si>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</si>
  <si>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</si>
  <si>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</si>
  <si>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</si>
  <si>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</si>
  <si>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</si>
  <si>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</si>
  <si>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</si>
  <si>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</si>
  <si>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</si>
  <si>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</si>
  <si>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</si>
  <si>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</si>
  <si>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</si>
  <si>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</si>
  <si>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</si>
  <si>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</si>
  <si>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</si>
  <si>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</si>
  <si>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</si>
  <si>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</si>
  <si>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</si>
  <si>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</si>
  <si>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</si>
  <si>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</si>
  <si>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</si>
  <si>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</si>
  <si>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</si>
  <si>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</si>
  <si>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</si>
  <si>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</si>
  <si>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</si>
  <si>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</si>
  <si>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</si>
  <si>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</si>
  <si>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</si>
  <si>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</si>
  <si>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</si>
  <si>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</si>
  <si>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</si>
  <si>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</si>
  <si>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</si>
  <si>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</si>
  <si>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</si>
  <si>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</si>
  <si>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</si>
  <si>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</si>
  <si>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</si>
  <si>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</si>
  <si>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</si>
  <si>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</si>
  <si>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</si>
  <si>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</si>
  <si>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</si>
  <si>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</si>
  <si>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</si>
  <si>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</si>
  <si>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</si>
  <si>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</si>
  <si>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</si>
  <si>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</si>
  <si>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</si>
  <si>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</si>
  <si>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</si>
  <si>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</si>
  <si>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</si>
  <si>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</si>
  <si>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</si>
  <si>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</si>
  <si>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</si>
  <si>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</si>
  <si>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</si>
  <si>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</si>
  <si>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</si>
  <si>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</si>
  <si>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</si>
  <si>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</si>
  <si>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</si>
  <si>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</si>
  <si>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</si>
  <si>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</si>
  <si>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</si>
  <si>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</si>
  <si>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</si>
  <si>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</si>
  <si>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</si>
  <si>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</si>
  <si>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</si>
  <si>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</si>
  <si>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</si>
  <si>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</si>
  <si>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</si>
  <si>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</si>
  <si>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</si>
  <si>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</si>
  <si>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</si>
  <si>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</si>
  <si>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</si>
  <si>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</si>
  <si>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</si>
  <si>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</si>
  <si>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</si>
  <si>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</si>
  <si>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</si>
  <si>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</si>
  <si>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</si>
  <si>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</si>
  <si>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</si>
  <si>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</si>
  <si>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</si>
  <si>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</si>
  <si>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</si>
  <si>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</si>
  <si>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</si>
  <si>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</si>
  <si>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</si>
  <si>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</si>
  <si>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</si>
  <si>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</si>
  <si>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</si>
  <si>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</si>
  <si>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</si>
  <si>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</si>
  <si>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</si>
  <si>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</si>
  <si>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</si>
  <si>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</si>
  <si>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</si>
  <si>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</si>
  <si>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</si>
  <si>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</si>
  <si>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</si>
  <si>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</si>
  <si>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</si>
  <si>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</si>
  <si>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</si>
  <si>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</si>
  <si>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</si>
  <si>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</si>
  <si>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</si>
  <si>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</si>
  <si>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</si>
  <si>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</si>
  <si>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</si>
  <si>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</si>
  <si>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</si>
  <si>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</si>
  <si>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</si>
  <si>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</si>
  <si>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</si>
  <si>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</si>
  <si>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</si>
  <si>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</si>
  <si>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</si>
  <si>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</si>
  <si>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</si>
  <si>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</si>
  <si>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</si>
  <si>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</si>
  <si>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</si>
  <si>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</si>
  <si>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</si>
  <si>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</si>
  <si>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</si>
  <si>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</si>
  <si>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</si>
  <si>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</si>
  <si>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</si>
  <si>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</si>
  <si>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</si>
  <si>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</si>
  <si>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</si>
  <si>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</si>
  <si>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</si>
  <si>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</si>
  <si>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</si>
  <si>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</si>
  <si>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</si>
  <si>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</si>
  <si>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</si>
  <si>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</si>
  <si>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</si>
  <si>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</si>
  <si>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</si>
  <si>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</si>
  <si>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</si>
  <si>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</si>
  <si>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</si>
  <si>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</si>
  <si>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</si>
  <si>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</si>
  <si>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</si>
  <si>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</si>
  <si>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</si>
  <si>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</si>
  <si>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</si>
  <si>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</si>
  <si>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</si>
  <si>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</si>
  <si>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</si>
  <si>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</si>
  <si>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</si>
  <si>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</si>
  <si>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</si>
  <si>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</si>
  <si>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</si>
  <si>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</si>
  <si>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</si>
  <si>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</si>
  <si>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</si>
  <si>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</si>
  <si>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</si>
  <si>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</si>
  <si>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</si>
  <si>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</si>
  <si>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</si>
  <si>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</si>
  <si>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</si>
  <si>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</si>
  <si>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</si>
  <si>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</si>
  <si>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</si>
  <si>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</si>
  <si>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</si>
  <si>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</si>
  <si>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</si>
  <si>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</si>
  <si>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</si>
  <si>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</si>
  <si>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</si>
  <si>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</si>
  <si>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</si>
  <si>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</si>
  <si>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</si>
  <si>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</si>
  <si>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</si>
  <si>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</si>
  <si>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</si>
  <si>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</si>
  <si>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</si>
  <si>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</si>
  <si>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</si>
  <si>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</si>
  <si>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</si>
  <si>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</si>
  <si>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</si>
  <si>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</si>
  <si>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</si>
  <si>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</si>
  <si>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</si>
  <si>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</si>
  <si>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</si>
  <si>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</si>
  <si>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</si>
  <si>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</si>
  <si>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</si>
  <si>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</si>
  <si>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</si>
  <si>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</si>
  <si>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</si>
  <si>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</si>
  <si>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</si>
  <si>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</si>
  <si>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</si>
  <si>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</si>
  <si>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</si>
  <si>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</si>
  <si>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</si>
  <si>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</si>
  <si>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</si>
  <si>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</si>
  <si>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</si>
  <si>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</si>
  <si>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</si>
  <si>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</si>
  <si>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</si>
  <si>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</si>
  <si>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</si>
  <si>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</si>
  <si>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</si>
  <si>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</si>
  <si>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</si>
  <si>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</si>
  <si>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</si>
  <si>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</si>
  <si>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</si>
  <si>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</si>
  <si>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</si>
  <si>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</si>
  <si>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</si>
  <si>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</si>
  <si>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</si>
  <si>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</si>
  <si>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</si>
  <si>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</si>
  <si>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</si>
  <si>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</si>
  <si>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</si>
  <si>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</si>
  <si>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</si>
  <si>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</si>
  <si>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</si>
  <si>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</si>
  <si>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</si>
  <si>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</si>
  <si>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</si>
  <si>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</si>
  <si>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</si>
  <si>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</si>
  <si>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</si>
  <si>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</si>
  <si>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</si>
  <si>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</si>
  <si>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</si>
  <si>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</si>
  <si>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</si>
  <si>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</si>
  <si>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</si>
  <si>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</si>
  <si>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</si>
  <si>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</si>
  <si>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</si>
  <si>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</si>
  <si>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</si>
  <si>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</si>
  <si>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</si>
  <si>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</si>
  <si>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</si>
  <si>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</si>
  <si>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</si>
  <si>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</si>
  <si>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</si>
  <si>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</si>
  <si>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</si>
  <si>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</si>
  <si>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</si>
  <si>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</si>
  <si>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</si>
  <si>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</si>
  <si>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</si>
  <si>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</si>
  <si>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</si>
  <si>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</si>
  <si>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</si>
  <si>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</si>
  <si>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</si>
  <si>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</si>
  <si>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</si>
  <si>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</si>
  <si>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</si>
  <si>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</si>
  <si>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</si>
  <si>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</si>
  <si>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</si>
  <si>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</si>
  <si>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</si>
  <si>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</si>
  <si>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</si>
  <si>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</si>
  <si>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</si>
  <si>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</si>
  <si>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</si>
  <si>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</si>
  <si>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</si>
  <si>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</si>
  <si>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</si>
  <si>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</si>
  <si>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</si>
  <si>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</si>
  <si>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</si>
  <si>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</si>
  <si>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</si>
  <si>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</si>
  <si>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</si>
  <si>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</si>
  <si>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</si>
  <si>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</si>
  <si>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</si>
  <si>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</si>
  <si>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</si>
  <si>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</si>
  <si>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</si>
  <si>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</si>
  <si>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</si>
  <si>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</si>
  <si>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</si>
  <si>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</si>
  <si>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</si>
  <si>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</si>
  <si>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</si>
  <si>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</si>
  <si>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</si>
  <si>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</si>
  <si>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</si>
  <si>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</si>
  <si>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</si>
  <si>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</si>
  <si>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</si>
  <si>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</si>
  <si>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</si>
  <si>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</si>
  <si>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</si>
  <si>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</si>
  <si>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</si>
  <si>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</si>
  <si>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</si>
  <si>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</si>
  <si>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</si>
  <si>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</si>
  <si>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</si>
  <si>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</si>
  <si>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</si>
  <si>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</si>
  <si>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</si>
  <si>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</si>
  <si>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</si>
  <si>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</si>
  <si>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</si>
  <si>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</si>
  <si>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</si>
  <si>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</si>
  <si>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</si>
  <si>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</si>
  <si>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</si>
  <si>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</si>
  <si>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</si>
  <si>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</si>
  <si>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</si>
  <si>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</si>
  <si>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</si>
  <si>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</si>
  <si>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</si>
  <si>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</si>
  <si>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</si>
  <si>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</si>
  <si>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</si>
  <si>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</si>
  <si>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</si>
  <si>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</si>
  <si>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</si>
  <si>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</si>
  <si>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</si>
  <si>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</si>
  <si>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</si>
  <si>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</si>
  <si>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</si>
  <si>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</si>
  <si>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</si>
  <si>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</si>
  <si>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</si>
  <si>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</si>
  <si>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</si>
  <si>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</si>
  <si>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</si>
  <si>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</si>
  <si>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</si>
  <si>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</si>
  <si>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</si>
  <si>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</si>
  <si>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</si>
  <si>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</si>
  <si>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</si>
  <si>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</si>
  <si>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</si>
  <si>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</si>
  <si>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</si>
  <si>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</si>
  <si>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</si>
  <si>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</si>
  <si>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</si>
  <si>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</si>
  <si>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</si>
  <si>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</si>
  <si>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</si>
  <si>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</si>
  <si>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</si>
  <si>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</si>
  <si>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</si>
  <si>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</si>
  <si>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</si>
  <si>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</si>
  <si>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</si>
  <si>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</si>
  <si>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</si>
  <si>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</si>
  <si>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</si>
  <si>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</si>
  <si>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</si>
  <si>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</si>
  <si>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</si>
  <si>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</si>
  <si>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</si>
  <si>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</si>
  <si>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</si>
  <si>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</si>
  <si>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</si>
  <si>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</si>
  <si>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</si>
  <si>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</si>
  <si>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</si>
  <si>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</si>
  <si>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</si>
  <si>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</si>
  <si>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</si>
  <si>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</si>
  <si>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</si>
  <si>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</si>
  <si>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</si>
  <si>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</si>
  <si>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</si>
  <si>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</si>
  <si>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</si>
  <si>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</si>
  <si>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</si>
  <si>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</si>
  <si>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</si>
  <si>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</si>
  <si>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</si>
  <si>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</si>
  <si>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</si>
  <si>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</si>
  <si>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</si>
  <si>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</si>
  <si>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</si>
  <si>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</si>
  <si>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</si>
  <si>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</si>
  <si>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</si>
  <si>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</si>
  <si>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</si>
  <si>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</si>
  <si>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</si>
  <si>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</si>
  <si>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</si>
  <si>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</si>
  <si>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</si>
  <si>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</si>
  <si>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</si>
  <si>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</si>
  <si>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</si>
  <si>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</si>
  <si>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</si>
  <si>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</si>
  <si>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</si>
  <si>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</si>
  <si>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</si>
  <si>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</si>
  <si>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</si>
  <si>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</si>
  <si>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</si>
  <si>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</si>
  <si>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</si>
  <si>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</si>
  <si>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</si>
  <si>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</si>
  <si>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</si>
  <si>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</si>
  <si>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</si>
  <si>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</si>
  <si>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</si>
  <si>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</si>
  <si>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</si>
  <si>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</si>
  <si>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</si>
  <si>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</si>
  <si>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</si>
  <si>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</si>
  <si>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</si>
  <si>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</si>
  <si>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</si>
  <si>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</si>
  <si>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</si>
  <si>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</si>
  <si>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</si>
  <si>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</si>
  <si>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</si>
  <si>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</si>
  <si>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</si>
  <si>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</si>
  <si>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</si>
  <si>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</si>
  <si>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</si>
  <si>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</si>
  <si>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</si>
  <si>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</si>
  <si>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</si>
  <si>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</si>
  <si>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</si>
  <si>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</si>
  <si>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</si>
  <si>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</si>
  <si>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</si>
  <si>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</si>
  <si>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</si>
  <si>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</si>
  <si>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</si>
  <si>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</si>
  <si>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</si>
  <si>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</si>
  <si>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</si>
  <si>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</si>
  <si>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</si>
  <si>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</si>
  <si>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</si>
  <si>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</si>
  <si>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</si>
  <si>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</si>
  <si>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</si>
  <si>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</si>
  <si>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</si>
  <si>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</si>
  <si>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</si>
  <si>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</si>
  <si>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</si>
  <si>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</si>
  <si>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</si>
  <si>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</si>
  <si>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</si>
  <si>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</si>
  <si>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</si>
  <si>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</si>
  <si>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</si>
  <si>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</si>
  <si>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</si>
  <si>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</si>
  <si>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</si>
  <si>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</si>
  <si>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</si>
  <si>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</si>
  <si>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</si>
  <si>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</si>
  <si>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</si>
  <si>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</si>
  <si>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</si>
  <si>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</si>
  <si>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</si>
  <si>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</si>
  <si>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</si>
  <si>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</si>
  <si>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</si>
  <si>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</si>
  <si>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</si>
  <si>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</si>
  <si>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</si>
  <si>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</si>
  <si>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</si>
  <si>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</si>
  <si>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</si>
  <si>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</si>
  <si>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</si>
  <si>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</si>
  <si>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</si>
  <si>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</si>
  <si>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</si>
  <si>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</si>
  <si>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</si>
  <si>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</si>
  <si>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</si>
  <si>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</si>
  <si>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</si>
  <si>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</si>
  <si>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</si>
  <si>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</si>
  <si>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</si>
  <si>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</si>
  <si>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</si>
  <si>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</si>
  <si>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</si>
  <si>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</si>
  <si>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</si>
  <si>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</si>
  <si>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</si>
  <si>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</si>
  <si>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</si>
  <si>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</si>
  <si>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</si>
  <si>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</si>
  <si>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</si>
  <si>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</si>
  <si>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</si>
  <si>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</si>
  <si>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</si>
  <si>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</si>
  <si>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</si>
  <si>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</si>
  <si>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</si>
  <si>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</si>
  <si>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</si>
  <si>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</si>
  <si>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</si>
  <si>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</si>
  <si>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</si>
  <si>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</si>
  <si>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</si>
  <si>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</si>
  <si>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</si>
  <si>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</si>
  <si>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</si>
  <si>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</si>
  <si>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</si>
  <si>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</si>
  <si>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</si>
  <si>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</si>
  <si>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</si>
  <si>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</si>
  <si>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</si>
  <si>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</si>
  <si>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</si>
  <si>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</si>
  <si>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</si>
  <si>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</si>
  <si>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</si>
  <si>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</si>
  <si>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</si>
  <si>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</si>
  <si>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</si>
  <si>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</si>
  <si>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</si>
  <si>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</si>
  <si>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</si>
  <si>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</si>
  <si>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</si>
  <si>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</si>
  <si>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</si>
  <si>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</si>
  <si>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</si>
  <si>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</si>
  <si>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</si>
  <si>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</si>
  <si>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</si>
  <si>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</si>
  <si>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</si>
  <si>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</si>
  <si>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</si>
  <si>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</si>
  <si>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</si>
  <si>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</si>
  <si>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</si>
  <si>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</si>
  <si>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</si>
  <si>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</si>
  <si>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</si>
  <si>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</si>
  <si>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</si>
  <si>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</si>
  <si>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</si>
  <si>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</si>
  <si>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</si>
  <si>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</si>
  <si>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</si>
  <si>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</si>
  <si>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</si>
  <si>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</si>
  <si>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</si>
  <si>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</si>
  <si>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</si>
  <si>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</si>
  <si>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</si>
  <si>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</si>
  <si>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</si>
  <si>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</si>
  <si>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</si>
  <si>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</si>
  <si>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</si>
  <si>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</si>
  <si>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</si>
  <si>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</si>
  <si>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</si>
  <si>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</si>
  <si>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</si>
  <si>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</si>
  <si>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</si>
  <si>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</si>
  <si>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</si>
  <si>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</si>
  <si>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</si>
  <si>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</si>
  <si>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</si>
  <si>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</si>
  <si>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</si>
  <si>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</si>
  <si>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</si>
  <si>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</si>
  <si>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</si>
  <si>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</si>
  <si>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</si>
  <si>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</si>
  <si>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</si>
  <si>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</si>
  <si>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</si>
  <si>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</si>
  <si>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</si>
  <si>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</si>
  <si>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</si>
  <si>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</si>
  <si>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</si>
  <si>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</si>
  <si>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</si>
  <si>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</si>
  <si>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</si>
  <si>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</si>
  <si>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</si>
  <si>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</si>
  <si>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</si>
  <si>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</si>
  <si>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</si>
  <si>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</si>
  <si>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</si>
  <si>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</si>
  <si>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</si>
  <si>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</si>
  <si>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</si>
  <si>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</si>
  <si>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</si>
  <si>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</si>
  <si>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</si>
  <si>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</si>
  <si>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</si>
  <si>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</si>
  <si>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</si>
  <si>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</si>
  <si>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</si>
  <si>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</si>
  <si>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</si>
  <si>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</si>
  <si>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</si>
  <si>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</si>
  <si>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</si>
  <si>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</si>
  <si>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</si>
  <si>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</si>
  <si>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</si>
  <si>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</si>
  <si>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</si>
  <si>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</si>
  <si>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</si>
  <si>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</si>
  <si>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</si>
  <si>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</si>
  <si>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</si>
  <si>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</si>
  <si>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</si>
  <si>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</si>
  <si>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</si>
  <si>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</si>
  <si>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</si>
  <si>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</si>
  <si>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</si>
  <si>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</si>
  <si>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</si>
  <si>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</si>
  <si>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</si>
  <si>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</si>
  <si>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</si>
  <si>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</si>
  <si>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</si>
  <si>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</si>
  <si>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</si>
  <si>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</si>
  <si>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</si>
  <si>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</si>
  <si>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</si>
  <si>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</si>
  <si>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</si>
  <si>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</si>
  <si>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</si>
  <si>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</si>
  <si>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</si>
  <si>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</si>
  <si>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</si>
  <si>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</si>
  <si>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</si>
  <si>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</si>
  <si>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</si>
  <si>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</si>
  <si>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</si>
  <si>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</si>
  <si>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</si>
  <si>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</si>
  <si>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</si>
  <si>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</si>
  <si>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</si>
  <si>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</si>
  <si>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</si>
  <si>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</si>
  <si>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</si>
  <si>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</si>
  <si>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</si>
  <si>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</si>
  <si>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</si>
  <si>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</si>
  <si>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</si>
  <si>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</si>
  <si>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</si>
  <si>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</si>
  <si>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</si>
  <si>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</si>
  <si>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</si>
  <si>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</si>
  <si>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</si>
  <si>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</si>
  <si>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</si>
  <si>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</si>
  <si>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</si>
  <si>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</si>
  <si>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</si>
  <si>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</si>
  <si>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</si>
  <si>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</si>
  <si>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</si>
  <si>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</si>
  <si>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</si>
  <si>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</si>
  <si>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</si>
  <si>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</si>
  <si>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</si>
  <si>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</si>
  <si>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</si>
  <si>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</si>
  <si>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</si>
  <si>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</si>
  <si>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</si>
  <si>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</si>
  <si>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</si>
  <si>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</si>
  <si>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</si>
  <si>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</si>
  <si>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</si>
  <si>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</si>
  <si>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</si>
  <si>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</si>
  <si>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</si>
  <si>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</si>
  <si>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</si>
  <si>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</si>
  <si>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</si>
  <si>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</si>
  <si>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</si>
  <si>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</si>
  <si>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</si>
  <si>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</si>
  <si>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</si>
  <si>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</si>
  <si>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</si>
  <si>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</si>
  <si>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</si>
  <si>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</si>
  <si>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</si>
  <si>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</si>
  <si>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</si>
  <si>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</si>
  <si>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</si>
  <si>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</si>
  <si>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</si>
  <si>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</si>
  <si>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</si>
  <si>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</si>
  <si>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</si>
  <si>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</si>
  <si>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</si>
  <si>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</si>
  <si>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</si>
  <si>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</si>
  <si>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</si>
  <si>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</si>
  <si>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</si>
  <si>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</si>
  <si>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</si>
  <si>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</si>
  <si>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</si>
  <si>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</si>
  <si>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</si>
  <si>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</si>
  <si>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</si>
  <si>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</si>
  <si>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</si>
  <si>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</si>
  <si>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</si>
  <si>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</si>
  <si>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</si>
  <si>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</si>
  <si>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</si>
  <si>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</si>
  <si>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</si>
  <si>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</si>
  <si>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</si>
  <si>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</si>
  <si>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</si>
  <si>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</si>
  <si>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</si>
  <si>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</si>
  <si>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</si>
  <si>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</si>
  <si>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</si>
  <si>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</si>
  <si>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</si>
  <si>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</si>
  <si>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</si>
  <si>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</si>
  <si>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</si>
  <si>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</si>
  <si>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</si>
  <si>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</si>
  <si>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</si>
  <si>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</si>
  <si>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</si>
  <si>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</si>
  <si>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</si>
  <si>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</si>
  <si>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</si>
  <si>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</si>
  <si>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</si>
  <si>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</si>
  <si>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</si>
  <si>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</si>
  <si>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</si>
  <si>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</si>
  <si>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</si>
  <si>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</si>
  <si>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</si>
  <si>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</si>
  <si>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</si>
  <si>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</si>
  <si>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</si>
  <si>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</si>
  <si>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</si>
  <si>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</si>
  <si>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</si>
  <si>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</si>
  <si>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</si>
  <si>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</si>
  <si>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</si>
  <si>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</si>
  <si>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</si>
  <si>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</si>
  <si>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</si>
  <si>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</si>
  <si>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</si>
  <si>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</si>
  <si>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</si>
  <si>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</si>
  <si>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</si>
  <si>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</si>
  <si>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</si>
  <si>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</si>
  <si>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</si>
  <si>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</si>
  <si>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</si>
  <si>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</si>
  <si>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</si>
  <si>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</si>
  <si>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</si>
  <si>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</si>
  <si>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</si>
  <si>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</si>
  <si>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</si>
  <si>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</si>
  <si>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</si>
  <si>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</si>
  <si>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</si>
  <si>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</si>
  <si>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</si>
  <si>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</si>
  <si>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</si>
  <si>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</si>
  <si>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</si>
  <si>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</si>
  <si>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</si>
  <si>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</si>
  <si>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</si>
  <si>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</si>
  <si>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</si>
  <si>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</si>
  <si>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</si>
  <si>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</si>
  <si>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</si>
  <si>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</si>
  <si>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</si>
  <si>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</si>
  <si>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</si>
  <si>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</si>
  <si>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</si>
  <si>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</si>
  <si>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</si>
  <si>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</si>
  <si>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</si>
  <si>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</si>
  <si>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</si>
  <si>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</si>
  <si>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</si>
  <si>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</si>
  <si>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</si>
  <si>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</si>
  <si>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</si>
  <si>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</si>
  <si>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</si>
  <si>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</si>
  <si>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</si>
  <si>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</si>
  <si>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</si>
  <si>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</si>
  <si>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</si>
  <si>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</si>
  <si>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</si>
  <si>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</si>
  <si>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</si>
  <si>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</si>
  <si>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</si>
  <si>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</si>
  <si>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</si>
  <si>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</si>
  <si>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</si>
  <si>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</si>
  <si>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</si>
  <si>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</si>
  <si>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</si>
  <si>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</si>
  <si>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</si>
  <si>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</si>
  <si>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</si>
  <si>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</si>
  <si>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</si>
  <si>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</si>
  <si>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</si>
  <si>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</si>
  <si>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</si>
  <si>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</si>
  <si>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</si>
  <si>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</si>
  <si>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</si>
  <si>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</si>
  <si>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</si>
  <si>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</si>
  <si>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</si>
  <si>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</si>
  <si>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</si>
  <si>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</si>
  <si>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</si>
  <si>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</si>
  <si>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</si>
  <si>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</si>
  <si>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</si>
  <si>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</si>
  <si>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</si>
  <si>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</si>
  <si>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</si>
  <si>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</si>
  <si>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</si>
  <si>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</si>
  <si>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</si>
  <si>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</si>
  <si>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</si>
  <si>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</si>
  <si>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</si>
  <si>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</si>
  <si>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</si>
  <si>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</si>
  <si>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</si>
  <si>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</si>
  <si>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</si>
  <si>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</si>
  <si>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</si>
  <si>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</si>
  <si>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</si>
  <si>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</si>
  <si>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</si>
  <si>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</si>
  <si>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</si>
  <si>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</si>
  <si>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</si>
  <si>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</si>
  <si>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</si>
  <si>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</si>
  <si>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</si>
  <si>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</si>
  <si>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</si>
  <si>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</si>
  <si>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</si>
  <si>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</si>
  <si>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</si>
  <si>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</si>
  <si>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</si>
  <si>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</si>
  <si>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</si>
  <si>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</si>
  <si>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</si>
  <si>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</si>
  <si>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</si>
  <si>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</si>
  <si>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</si>
  <si>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</si>
  <si>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</si>
  <si>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</si>
  <si>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</si>
  <si>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</si>
  <si>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</si>
  <si>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</si>
  <si>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</si>
  <si>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</si>
  <si>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</si>
  <si>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</si>
  <si>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</si>
  <si>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</si>
  <si>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</si>
  <si>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</si>
  <si>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</si>
  <si>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</si>
  <si>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</si>
  <si>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</si>
  <si>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</si>
  <si>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</si>
  <si>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</si>
  <si>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</si>
  <si>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</si>
  <si>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</si>
  <si>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</si>
  <si>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</si>
  <si>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</si>
  <si>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</si>
  <si>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</si>
  <si>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</si>
  <si>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</si>
  <si>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</si>
  <si>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</si>
  <si>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</si>
  <si>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</si>
  <si>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</si>
  <si>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</si>
  <si>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</si>
  <si>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</si>
  <si>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</si>
  <si>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</si>
  <si>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</si>
  <si>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</si>
  <si>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</si>
  <si>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</si>
  <si>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</si>
  <si>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</si>
  <si>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</si>
  <si>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</si>
  <si>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</si>
  <si>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</si>
  <si>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</si>
  <si>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</si>
  <si>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</si>
  <si>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</si>
  <si>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</si>
  <si>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</si>
  <si>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</si>
  <si>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</si>
  <si>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</si>
  <si>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</si>
  <si>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</si>
  <si>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</si>
  <si>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</si>
  <si>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</si>
  <si>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</si>
  <si>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</si>
  <si>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</si>
  <si>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</si>
  <si>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</si>
  <si>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</si>
  <si>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</si>
  <si>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</si>
  <si>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</si>
  <si>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</si>
  <si>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</si>
  <si>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</si>
  <si>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</si>
  <si>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</si>
  <si>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</si>
  <si>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</si>
  <si>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</si>
  <si>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</si>
  <si>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</si>
  <si>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</si>
  <si>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</si>
  <si>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</si>
  <si>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</si>
  <si>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</si>
  <si>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</si>
  <si>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</si>
  <si>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</si>
  <si>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</si>
  <si>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</si>
  <si>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</si>
  <si>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</si>
  <si>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</si>
  <si>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</si>
  <si>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</si>
  <si>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</si>
  <si>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</si>
  <si>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</si>
  <si>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</si>
  <si>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</si>
  <si>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</si>
  <si>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</si>
  <si>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</si>
  <si>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</si>
  <si>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</si>
  <si>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</si>
  <si>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</si>
  <si>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</si>
  <si>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</si>
  <si>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</si>
  <si>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</si>
  <si>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</si>
  <si>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</si>
  <si>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</si>
  <si>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</si>
  <si>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</si>
  <si>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</si>
  <si>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</si>
  <si>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</si>
  <si>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</si>
  <si>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</si>
  <si>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</si>
  <si>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</si>
  <si>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</si>
  <si>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</si>
  <si>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</si>
  <si>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</si>
  <si>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</si>
  <si>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</si>
  <si>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</si>
  <si>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</si>
  <si>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</si>
  <si>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</si>
  <si>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</si>
  <si>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</si>
  <si>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</si>
  <si>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</si>
  <si>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</si>
  <si>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</si>
  <si>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</si>
  <si>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</si>
  <si>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</si>
  <si>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</si>
  <si>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</si>
  <si>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</si>
  <si>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</si>
  <si>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</si>
  <si>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</si>
  <si>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</si>
  <si>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</si>
  <si>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</si>
  <si>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</si>
  <si>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</si>
  <si>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</si>
  <si>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</si>
  <si>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</si>
  <si>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</si>
  <si>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</si>
  <si>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</si>
  <si>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</si>
  <si>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</si>
  <si>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</si>
  <si>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</si>
  <si>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</si>
  <si>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</si>
  <si>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</si>
  <si>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</si>
  <si>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</si>
  <si>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</si>
  <si>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</si>
  <si>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</si>
  <si>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</si>
  <si>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</si>
  <si>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</si>
  <si>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</si>
  <si>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</si>
  <si>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</si>
  <si>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</si>
  <si>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</si>
  <si>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</si>
  <si>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</si>
  <si>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</si>
  <si>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</si>
  <si>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</si>
  <si>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</si>
  <si>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</si>
  <si>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</si>
  <si>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</si>
  <si>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</si>
  <si>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</si>
  <si>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</si>
  <si>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</si>
  <si>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</si>
  <si>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</si>
  <si>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</si>
  <si>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</si>
  <si>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</si>
  <si>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</si>
  <si>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</si>
  <si>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</si>
  <si>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</si>
  <si>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</si>
  <si>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</si>
  <si>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</si>
  <si>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</si>
  <si>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</si>
  <si>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</si>
  <si>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</si>
  <si>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</si>
  <si>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</si>
  <si>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</si>
  <si>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</si>
  <si>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</si>
  <si>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</si>
  <si>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</si>
  <si>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</si>
  <si>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</si>
  <si>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</si>
  <si>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</si>
  <si>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</si>
  <si>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</si>
  <si>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</si>
  <si>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</si>
  <si>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</si>
  <si>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</si>
  <si>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</si>
  <si>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</si>
  <si>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</si>
  <si>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</si>
  <si>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</si>
  <si>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</si>
  <si>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</si>
  <si>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</si>
  <si>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</si>
  <si>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</si>
  <si>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</si>
  <si>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</si>
  <si>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</si>
  <si>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</si>
  <si>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</si>
  <si>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</si>
  <si>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</si>
  <si>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</si>
  <si>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</si>
  <si>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</si>
  <si>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</si>
  <si>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</si>
  <si>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</si>
  <si>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</si>
  <si>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</si>
  <si>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</si>
  <si>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</si>
  <si>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</si>
  <si>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</si>
  <si>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</si>
  <si>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</si>
  <si>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</si>
  <si>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</si>
  <si>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</si>
  <si>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</si>
  <si>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</si>
  <si>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</si>
  <si>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</si>
  <si>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</si>
  <si>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</si>
  <si>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</si>
  <si>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</si>
  <si>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</si>
  <si>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</si>
  <si>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</si>
  <si>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</si>
  <si>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</si>
  <si>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</si>
  <si>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</si>
  <si>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</si>
  <si>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</si>
  <si>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</si>
  <si>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</si>
  <si>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</si>
  <si>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</si>
  <si>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</si>
  <si>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</si>
  <si>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</si>
  <si>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</si>
  <si>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</si>
  <si>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</si>
  <si>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</si>
  <si>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</si>
  <si>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</si>
  <si>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</si>
  <si>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</si>
  <si>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</si>
  <si>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</si>
  <si>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</si>
  <si>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</si>
  <si>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</si>
  <si>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</si>
  <si>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</si>
  <si>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</si>
  <si>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</si>
  <si>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</si>
  <si>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</si>
  <si>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</si>
  <si>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</si>
  <si>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</si>
  <si>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</si>
  <si>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</si>
  <si>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</si>
  <si>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</si>
  <si>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</si>
  <si>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</si>
  <si>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</si>
  <si>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</si>
  <si>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</si>
  <si>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</si>
  <si>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</si>
  <si>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</si>
  <si>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</si>
  <si>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</si>
  <si>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</si>
  <si>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</si>
  <si>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</si>
  <si>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</si>
  <si>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</si>
  <si>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</si>
  <si>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</si>
  <si>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</si>
  <si>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</si>
  <si>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</si>
  <si>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</si>
  <si>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</si>
  <si>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</si>
  <si>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</si>
  <si>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</si>
  <si>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</si>
  <si>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</si>
  <si>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</si>
  <si>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</si>
  <si>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</si>
  <si>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</si>
  <si>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</si>
  <si>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</si>
  <si>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</si>
  <si>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</si>
  <si>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</si>
  <si>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</si>
  <si>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</si>
  <si>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</si>
  <si>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</si>
  <si>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</si>
  <si>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</si>
  <si>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</si>
  <si>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</si>
  <si>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</si>
  <si>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</si>
  <si>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</si>
  <si>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</si>
  <si>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</si>
  <si>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</si>
  <si>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</si>
  <si>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</si>
  <si>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</si>
  <si>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</si>
  <si>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</si>
  <si>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</si>
  <si>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</si>
  <si>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</si>
  <si>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</si>
  <si>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</si>
  <si>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</si>
  <si>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</si>
  <si>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</si>
  <si>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</si>
  <si>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</si>
  <si>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</si>
  <si>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</si>
  <si>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</si>
  <si>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</si>
  <si>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</si>
  <si>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</si>
  <si>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</si>
  <si>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</si>
  <si>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</si>
  <si>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</si>
  <si>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</si>
  <si>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</si>
  <si>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</si>
  <si>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</si>
  <si>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</si>
  <si>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</si>
  <si>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</si>
  <si>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</si>
  <si>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</si>
  <si>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</si>
  <si>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</si>
  <si>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</si>
  <si>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</si>
  <si>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</si>
  <si>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</si>
  <si>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</si>
  <si>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</si>
  <si>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</si>
  <si>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</si>
  <si>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</si>
  <si>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</si>
  <si>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</si>
  <si>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</si>
  <si>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</si>
  <si>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</si>
  <si>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</si>
  <si>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</si>
  <si>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</si>
  <si>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</si>
  <si>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</si>
  <si>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</si>
  <si>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</si>
  <si>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</si>
  <si>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</si>
  <si>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</si>
  <si>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</si>
  <si>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</si>
  <si>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</si>
  <si>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</si>
  <si>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</si>
  <si>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</si>
  <si>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</si>
  <si>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</si>
  <si>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</si>
  <si>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</si>
  <si>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</si>
  <si>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</si>
  <si>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</si>
  <si>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</si>
  <si>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</si>
  <si>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</si>
  <si>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</si>
  <si>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</si>
  <si>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</si>
  <si>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</si>
  <si>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</si>
  <si>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</si>
  <si>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</si>
  <si>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</si>
  <si>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</si>
  <si>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</si>
  <si>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</si>
  <si>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</si>
  <si>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</si>
  <si>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</si>
  <si>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</si>
  <si>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</si>
  <si>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</si>
  <si>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</si>
  <si>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</si>
  <si>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</si>
  <si>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</si>
  <si>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</si>
  <si>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</si>
  <si>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</si>
  <si>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</si>
  <si>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</si>
  <si>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</si>
  <si>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</si>
  <si>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</si>
  <si>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</si>
  <si>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</si>
  <si>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</si>
  <si>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</si>
  <si>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</si>
  <si>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</si>
  <si>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</si>
  <si>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</si>
  <si>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</si>
  <si>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</si>
  <si>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</si>
  <si>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</si>
  <si>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</si>
  <si>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</si>
  <si>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</si>
  <si>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</si>
  <si>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</si>
  <si>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</si>
  <si>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</si>
  <si>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</si>
  <si>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</si>
  <si>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</si>
  <si>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</si>
  <si>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</si>
  <si>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</si>
  <si>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</si>
  <si>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</si>
  <si>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</si>
  <si>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</si>
  <si>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</si>
  <si>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</si>
  <si>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</si>
  <si>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</si>
  <si>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</si>
  <si>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</si>
  <si>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</si>
  <si>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</si>
  <si>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</si>
  <si>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</si>
  <si>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</si>
  <si>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</si>
  <si>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</si>
  <si>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</si>
  <si>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</si>
  <si>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</si>
  <si>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</si>
  <si>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</si>
  <si>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</si>
  <si>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</si>
  <si>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</si>
  <si>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</si>
  <si>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</si>
  <si>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</si>
  <si>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</si>
  <si>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</si>
  <si>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</si>
  <si>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</si>
  <si>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</si>
  <si>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</si>
  <si>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</si>
  <si>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</si>
  <si>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</si>
  <si>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</si>
  <si>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</si>
  <si>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</si>
  <si>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</si>
  <si>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</si>
  <si>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</si>
  <si>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</si>
  <si>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</si>
  <si>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</si>
  <si>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</si>
  <si>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</si>
  <si>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</si>
  <si>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</si>
  <si>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</si>
  <si>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</si>
  <si>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</si>
  <si>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</si>
  <si>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</si>
  <si>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</si>
  <si>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</si>
  <si>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</si>
  <si>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</si>
  <si>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</si>
  <si>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</si>
  <si>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</si>
  <si>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</si>
  <si>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</si>
  <si>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</si>
  <si>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</si>
  <si>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</si>
  <si>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</si>
  <si>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</si>
  <si>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</si>
  <si>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</si>
  <si>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</si>
  <si>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</si>
  <si>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</si>
  <si>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</si>
  <si>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</si>
  <si>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</si>
  <si>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</si>
  <si>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</si>
  <si>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</si>
  <si>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</si>
  <si>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</si>
  <si>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</si>
  <si>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</si>
  <si>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</si>
  <si>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</si>
  <si>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</si>
  <si>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</si>
  <si>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</si>
  <si>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</si>
  <si>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</si>
  <si>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</si>
  <si>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</si>
  <si>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</si>
  <si>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</si>
  <si>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</si>
  <si>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</si>
  <si>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</si>
  <si>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</si>
  <si>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</si>
  <si>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</si>
  <si>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</si>
  <si>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</si>
  <si>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</si>
  <si>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</si>
  <si>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</si>
  <si>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</si>
  <si>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</si>
  <si>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</si>
  <si>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</si>
  <si>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</si>
  <si>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</si>
  <si>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</si>
  <si>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</si>
  <si>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</si>
  <si>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</si>
  <si>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</si>
  <si>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</si>
  <si>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</si>
  <si>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</si>
  <si>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</si>
  <si>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</si>
  <si>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</si>
  <si>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</si>
  <si>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</si>
  <si>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</si>
  <si>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</si>
  <si>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</si>
  <si>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</si>
  <si>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</si>
  <si>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</si>
  <si>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</si>
  <si>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</si>
  <si>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</si>
  <si>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</si>
  <si>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</si>
  <si>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</si>
  <si>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</si>
  <si>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</si>
  <si>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</si>
  <si>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</si>
  <si>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</si>
  <si>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</si>
  <si>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</si>
  <si>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</si>
  <si>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</si>
  <si>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</si>
  <si>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</si>
  <si>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</si>
  <si>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</si>
  <si>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</si>
  <si>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</si>
  <si>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</si>
  <si>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</si>
  <si>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</si>
  <si>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</si>
  <si>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</si>
  <si>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</si>
  <si>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</si>
  <si>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</si>
  <si>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</si>
  <si>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</si>
  <si>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</si>
  <si>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</si>
  <si>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</si>
  <si>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</si>
  <si>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</si>
  <si>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</si>
  <si>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</si>
  <si>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</si>
  <si>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</si>
  <si>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</si>
  <si>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</si>
  <si>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</si>
  <si>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</si>
  <si>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</si>
  <si>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</si>
  <si>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</si>
  <si>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</si>
  <si>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</si>
  <si>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</si>
  <si>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</si>
  <si>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</si>
  <si>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</si>
  <si>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</si>
  <si>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</si>
  <si>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</si>
  <si>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</si>
  <si>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</si>
  <si>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</si>
  <si>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</si>
  <si>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</si>
  <si>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</si>
  <si>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</si>
  <si>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</si>
  <si>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</si>
  <si>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</si>
  <si>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</si>
  <si>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</si>
  <si>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</si>
  <si>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</si>
  <si>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</si>
  <si>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</si>
  <si>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</si>
  <si>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</si>
  <si>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</si>
  <si>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</si>
  <si>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</si>
  <si>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</si>
  <si>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</si>
  <si>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</si>
  <si>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</si>
  <si>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</si>
  <si>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</si>
  <si>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</si>
  <si>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</si>
  <si>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</si>
  <si>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</si>
  <si>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</si>
  <si>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</si>
  <si>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</si>
  <si>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</si>
  <si>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</si>
  <si>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</si>
  <si>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</si>
  <si>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</si>
  <si>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</si>
  <si>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</si>
  <si>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</si>
  <si>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</si>
  <si>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</si>
  <si>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</si>
  <si>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</si>
  <si>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</si>
  <si>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</si>
  <si>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</si>
  <si>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</si>
  <si>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</si>
  <si>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</si>
  <si>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</si>
  <si>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</si>
  <si>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</si>
  <si>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</si>
  <si>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</si>
  <si>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</si>
  <si>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</si>
  <si>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</si>
  <si>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</si>
  <si>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</si>
  <si>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</si>
  <si>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</si>
  <si>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</si>
  <si>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</si>
  <si>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</si>
  <si>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</si>
  <si>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</si>
  <si>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</si>
  <si>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</si>
  <si>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</si>
  <si>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</si>
  <si>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</si>
  <si>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</si>
  <si>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</si>
  <si>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</si>
  <si>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</si>
  <si>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</si>
  <si>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</si>
  <si>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</si>
  <si>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</si>
  <si>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</si>
  <si>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</si>
  <si>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</si>
  <si>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</si>
  <si>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</si>
  <si>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</si>
  <si>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</si>
  <si>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</si>
  <si>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</si>
  <si>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</si>
  <si>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</si>
  <si>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</si>
  <si>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</si>
  <si>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</si>
  <si>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</si>
  <si>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</si>
  <si>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</si>
  <si>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</si>
  <si>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</si>
  <si>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</si>
  <si>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</si>
  <si>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</si>
  <si>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</si>
  <si>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</si>
  <si>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</si>
  <si>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</si>
  <si>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</si>
  <si>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</si>
  <si>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</si>
  <si>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</si>
  <si>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</si>
  <si>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</si>
  <si>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</si>
  <si>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</si>
  <si>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</si>
  <si>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</si>
  <si>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</si>
  <si>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</si>
  <si>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</si>
  <si>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</si>
  <si>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</si>
  <si>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</si>
  <si>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</si>
  <si>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</si>
  <si>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</si>
  <si>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</si>
  <si>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</si>
  <si>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</si>
  <si>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</si>
  <si>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</si>
  <si>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</si>
  <si>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</si>
  <si>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</si>
  <si>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</si>
  <si>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</si>
  <si>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</si>
  <si>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</si>
  <si>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</si>
  <si>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</si>
  <si>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</si>
  <si>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</si>
  <si>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</si>
  <si>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</si>
  <si>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</si>
  <si>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</si>
  <si>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</si>
  <si>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</si>
  <si>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</si>
  <si>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</si>
  <si>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</si>
  <si>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</si>
  <si>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</si>
  <si>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</si>
  <si>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</si>
  <si>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</si>
  <si>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</si>
  <si>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</si>
  <si>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</si>
  <si>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</si>
  <si>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</si>
  <si>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</si>
  <si>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</si>
  <si>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</si>
  <si>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</si>
  <si>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</si>
  <si>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</si>
  <si>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</si>
  <si>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</si>
  <si>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</si>
  <si>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</si>
  <si>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</si>
  <si>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</si>
  <si>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</si>
  <si>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</si>
  <si>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</si>
  <si>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</si>
  <si>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</si>
  <si>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</si>
  <si>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</si>
  <si>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</si>
  <si>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</si>
  <si>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</si>
  <si>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</si>
  <si>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</si>
  <si>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</si>
  <si>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</si>
  <si>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</si>
  <si>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</si>
  <si>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</si>
  <si>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</si>
  <si>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</si>
  <si>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</si>
  <si>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</si>
  <si>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</si>
  <si>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</si>
  <si>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</si>
  <si>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</si>
  <si>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</si>
  <si>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</si>
  <si>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</si>
  <si>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</si>
  <si>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</si>
  <si>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</si>
  <si>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</si>
  <si>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</si>
  <si>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</si>
  <si>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</si>
  <si>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</si>
  <si>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</si>
  <si>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</si>
  <si>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</si>
  <si>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</si>
  <si>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</si>
  <si>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</si>
  <si>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</si>
  <si>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</si>
  <si>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</si>
  <si>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</si>
  <si>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</si>
  <si>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</si>
  <si>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</si>
  <si>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</si>
  <si>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</si>
  <si>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</si>
  <si>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</si>
  <si>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</si>
  <si>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</si>
  <si>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</si>
  <si>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</si>
  <si>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</si>
  <si>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</si>
  <si>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</si>
  <si>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</si>
  <si>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</si>
  <si>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</si>
  <si>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</si>
  <si>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</si>
  <si>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</si>
  <si>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</si>
  <si>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</si>
  <si>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</si>
  <si>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</si>
  <si>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</si>
  <si>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</si>
  <si>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</si>
  <si>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</si>
  <si>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</si>
  <si>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</si>
  <si>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</si>
  <si>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</si>
  <si>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</si>
  <si>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</si>
  <si>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</si>
  <si>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</si>
  <si>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</si>
  <si>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</si>
  <si>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</si>
  <si>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</si>
  <si>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</si>
  <si>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</si>
  <si>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</si>
  <si>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</si>
  <si>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</si>
  <si>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</si>
  <si>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</si>
  <si>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</si>
  <si>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</si>
  <si>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</si>
  <si>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</si>
  <si>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</si>
  <si>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</si>
  <si>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</si>
  <si>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</si>
  <si>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</si>
  <si>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</si>
  <si>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</si>
  <si>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</si>
  <si>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</si>
  <si>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</si>
  <si>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</si>
  <si>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</si>
  <si>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</si>
  <si>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</si>
  <si>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</si>
  <si>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</si>
  <si>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</si>
  <si>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</si>
  <si>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</si>
  <si>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</si>
  <si>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</si>
  <si>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</si>
  <si>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</si>
  <si>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</si>
  <si>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</si>
  <si>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</si>
  <si>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</si>
  <si>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</si>
  <si>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</si>
  <si>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</si>
  <si>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</si>
  <si>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</si>
  <si>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</si>
  <si>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</si>
  <si>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</si>
  <si>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</si>
  <si>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</si>
  <si>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</si>
  <si>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</si>
  <si>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</si>
  <si>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</si>
  <si>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</si>
  <si>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</si>
  <si>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</si>
  <si>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</si>
  <si>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</si>
  <si>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</si>
  <si>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</si>
  <si>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</si>
  <si>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</si>
  <si>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</si>
  <si>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</si>
  <si>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</si>
  <si>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</si>
  <si>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</si>
  <si>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</si>
  <si>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</si>
  <si>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</si>
  <si>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</si>
  <si>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</si>
  <si>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</si>
  <si>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</si>
  <si>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</si>
  <si>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</si>
  <si>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</si>
  <si>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</si>
  <si>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</si>
  <si>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</si>
  <si>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</si>
  <si>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</si>
  <si>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</si>
  <si>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</si>
  <si>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</si>
  <si>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</si>
  <si>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</si>
  <si>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</si>
  <si>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</si>
  <si>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</si>
  <si>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</si>
  <si>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</si>
  <si>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</si>
  <si>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</si>
  <si>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</si>
  <si>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</si>
  <si>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</si>
  <si>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</si>
  <si>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</si>
  <si>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</si>
  <si>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</si>
  <si>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</si>
  <si>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</si>
  <si>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</si>
  <si>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</si>
  <si>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</si>
  <si>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</si>
  <si>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</si>
  <si>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</si>
  <si>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</si>
  <si>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</si>
  <si>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</si>
  <si>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</si>
  <si>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</si>
  <si>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</si>
  <si>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</si>
  <si>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</si>
  <si>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</si>
  <si>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</si>
  <si>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</si>
  <si>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</si>
  <si>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</si>
  <si>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</si>
  <si>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</si>
  <si>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</si>
  <si>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</si>
  <si>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</si>
  <si>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</si>
  <si>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</si>
  <si>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</si>
  <si>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</si>
  <si>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</si>
  <si>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</si>
  <si>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</si>
  <si>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</si>
  <si>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</si>
  <si>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</si>
  <si>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</si>
  <si>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</si>
  <si>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</si>
  <si>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</si>
  <si>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</si>
  <si>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</si>
  <si>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</si>
  <si>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</si>
  <si>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</si>
  <si>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</si>
  <si>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</si>
  <si>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</si>
  <si>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</si>
  <si>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</si>
  <si>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</si>
  <si>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</si>
  <si>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</si>
  <si>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</si>
  <si>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</si>
  <si>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</si>
  <si>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</si>
  <si>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</si>
  <si>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</si>
  <si>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</si>
  <si>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</si>
  <si>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</si>
  <si>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</si>
  <si>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</si>
  <si>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</si>
  <si>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</si>
  <si>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</si>
  <si>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</si>
  <si>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</si>
  <si>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</si>
  <si>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</si>
  <si>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</si>
  <si>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</si>
  <si>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</si>
  <si>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</si>
  <si>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</si>
  <si>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</si>
  <si>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</si>
  <si>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</si>
  <si>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</si>
  <si>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</si>
  <si>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</si>
  <si>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</si>
  <si>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</si>
  <si>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</si>
  <si>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</si>
  <si>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</si>
  <si>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</si>
  <si>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</si>
  <si>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</si>
  <si>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</si>
  <si>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</si>
  <si>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</si>
  <si>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</si>
  <si>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</si>
  <si>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</si>
  <si>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</si>
  <si>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</si>
  <si>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</si>
  <si>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</si>
  <si>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</si>
  <si>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</si>
  <si>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</si>
  <si>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</si>
  <si>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</si>
  <si>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</si>
  <si>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</si>
  <si>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</si>
  <si>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</si>
  <si>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</si>
  <si>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</si>
  <si>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</si>
  <si>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</si>
  <si>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</si>
  <si>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</si>
  <si>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</si>
  <si>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</si>
  <si>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</si>
  <si>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</si>
  <si>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</si>
  <si>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</si>
  <si>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</si>
  <si>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</si>
  <si>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</si>
  <si>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</si>
  <si>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</si>
  <si>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</si>
  <si>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</si>
  <si>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</si>
  <si>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</si>
  <si>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</si>
  <si>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</si>
  <si>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</si>
  <si>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</si>
  <si>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</si>
  <si>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</si>
  <si>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</si>
  <si>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</si>
  <si>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</si>
  <si>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</si>
  <si>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</si>
  <si>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</si>
  <si>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</si>
  <si>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</si>
  <si>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</si>
  <si>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</si>
  <si>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</si>
  <si>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</si>
  <si>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</si>
  <si>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</si>
  <si>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</si>
  <si>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</si>
  <si>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</si>
  <si>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</si>
  <si>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</si>
  <si>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</si>
  <si>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</si>
  <si>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</si>
  <si>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</si>
  <si>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</si>
  <si>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</si>
  <si>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</si>
  <si>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</si>
  <si>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</si>
  <si>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</si>
  <si>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</si>
  <si>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</si>
  <si>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</si>
  <si>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</si>
  <si>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</si>
  <si>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</si>
  <si>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</si>
  <si>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</si>
  <si>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</si>
  <si>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</si>
  <si>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</si>
  <si>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</si>
  <si>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</si>
  <si>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</si>
  <si>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</si>
  <si>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</si>
  <si>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</si>
  <si>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</si>
  <si>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</si>
  <si>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</si>
  <si>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</si>
  <si>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</si>
  <si>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</si>
  <si>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</si>
  <si>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</si>
  <si>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</si>
  <si>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</si>
  <si>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</si>
  <si>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</si>
  <si>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</si>
  <si>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</si>
  <si>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</si>
  <si>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</si>
  <si>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</si>
  <si>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</si>
  <si>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</si>
  <si>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</si>
  <si>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</si>
  <si>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</si>
  <si>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</si>
  <si>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</si>
  <si>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</si>
  <si>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</si>
  <si>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</si>
  <si>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</si>
  <si>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</si>
  <si>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</si>
  <si>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</si>
  <si>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</si>
  <si>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</si>
  <si>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</si>
  <si>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</si>
  <si>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</si>
  <si>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</si>
  <si>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</si>
  <si>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</si>
  <si>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</si>
  <si>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</si>
  <si>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</si>
  <si>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</si>
  <si>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</si>
  <si>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</si>
  <si>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</si>
  <si>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</si>
  <si>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</si>
  <si>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</si>
  <si>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</si>
  <si>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</si>
  <si>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</si>
  <si>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</si>
  <si>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</si>
  <si>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</si>
  <si>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</si>
  <si>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</si>
  <si>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</si>
  <si>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</si>
  <si>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</si>
  <si>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</si>
  <si>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</si>
  <si>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</si>
  <si>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</si>
  <si>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</si>
  <si>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</si>
  <si>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</si>
  <si>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</si>
  <si>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</si>
  <si>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</si>
  <si>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</si>
  <si>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</si>
  <si>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</si>
  <si>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</si>
  <si>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</si>
  <si>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</si>
  <si>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</si>
  <si>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</si>
  <si>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</si>
  <si>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</si>
  <si>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</si>
  <si>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</si>
  <si>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</si>
  <si>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</si>
  <si>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</si>
  <si>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</si>
  <si>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</si>
  <si>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</si>
  <si>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</si>
  <si>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</si>
  <si>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</si>
  <si>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</si>
  <si>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</si>
  <si>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</si>
  <si>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</si>
  <si>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</si>
  <si>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</si>
  <si>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</si>
  <si>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</si>
  <si>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</si>
  <si>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</si>
  <si>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</si>
  <si>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</si>
  <si>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</si>
  <si>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</si>
  <si>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</si>
  <si>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</si>
  <si>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</si>
  <si>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</si>
  <si>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</si>
  <si>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</si>
  <si>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</si>
  <si>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</si>
  <si>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</si>
  <si>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</si>
  <si>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</si>
  <si>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</si>
  <si>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</si>
  <si>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</si>
  <si>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</si>
  <si>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</si>
  <si>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</si>
  <si>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</si>
  <si>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</si>
  <si>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</si>
  <si>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</si>
  <si>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</si>
  <si>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</si>
  <si>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</si>
  <si>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</si>
  <si>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</si>
  <si>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</si>
  <si>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</si>
  <si>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</si>
  <si>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</si>
  <si>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</si>
  <si>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</si>
  <si>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</si>
  <si>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</si>
  <si>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</si>
  <si>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</si>
  <si>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</si>
  <si>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</si>
  <si>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</si>
  <si>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</si>
  <si>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</si>
  <si>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</si>
  <si>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</si>
  <si>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</si>
  <si>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</si>
  <si>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</si>
  <si>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</si>
  <si>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</si>
  <si>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</si>
  <si>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</si>
  <si>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</si>
  <si>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</si>
  <si>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</si>
  <si>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</si>
  <si>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</si>
  <si>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</si>
  <si>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</si>
  <si>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</si>
  <si>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</si>
  <si>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</si>
  <si>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</si>
  <si>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</si>
  <si>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</si>
  <si>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</si>
  <si>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</si>
  <si>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</si>
  <si>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</si>
  <si>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</si>
  <si>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</si>
  <si>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</si>
  <si>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</si>
  <si>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</si>
  <si>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</si>
  <si>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</si>
  <si>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</si>
  <si>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</si>
  <si>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</si>
  <si>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</si>
  <si>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</si>
  <si>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</si>
  <si>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</si>
  <si>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</si>
  <si>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</si>
  <si>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</si>
  <si>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</si>
  <si>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</si>
  <si>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</si>
  <si>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</si>
  <si>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</si>
  <si>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</si>
  <si>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</si>
  <si>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</si>
  <si>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</si>
  <si>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</si>
  <si>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</si>
  <si>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</si>
  <si>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</si>
  <si>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</si>
  <si>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</si>
  <si>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</si>
  <si>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</si>
  <si>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</si>
  <si>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</si>
  <si>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</si>
  <si>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</si>
  <si>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</si>
  <si>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</si>
  <si>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</si>
  <si>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</si>
  <si>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</si>
  <si>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</si>
  <si>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</si>
  <si>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</si>
  <si>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</si>
  <si>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</si>
  <si>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</si>
  <si>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</si>
  <si>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</si>
  <si>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</si>
  <si>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</si>
  <si>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</si>
  <si>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</si>
  <si>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</si>
  <si>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</si>
  <si>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</si>
  <si>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</si>
  <si>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</si>
  <si>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</si>
  <si>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</si>
  <si>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</si>
  <si>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</si>
  <si>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</si>
  <si>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</si>
  <si>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</si>
  <si>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</si>
  <si>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</si>
  <si>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</si>
  <si>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</si>
  <si>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</si>
  <si>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</si>
  <si>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</si>
  <si>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</si>
  <si>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</si>
  <si>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</si>
  <si>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</si>
  <si>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</si>
  <si>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</si>
  <si>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</si>
  <si>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</si>
  <si>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</si>
  <si>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</si>
  <si>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</si>
  <si>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</si>
  <si>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</si>
  <si>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</si>
  <si>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</si>
  <si>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</si>
  <si>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</si>
  <si>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</si>
  <si>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</si>
  <si>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</si>
  <si>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</si>
  <si>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</si>
  <si>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</si>
  <si>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</si>
  <si>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</si>
  <si>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</si>
  <si>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</si>
  <si>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</si>
  <si>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</si>
  <si>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</si>
  <si>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</si>
  <si>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</si>
  <si>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</si>
  <si>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</si>
  <si>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</si>
  <si>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</si>
  <si>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</si>
  <si>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</si>
  <si>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</si>
  <si>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</si>
  <si>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</si>
  <si>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</si>
  <si>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</si>
  <si>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</si>
  <si>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</si>
  <si>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</si>
  <si>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</si>
  <si>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</si>
  <si>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</si>
  <si>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</si>
  <si>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</si>
  <si>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</si>
  <si>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</si>
  <si>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</si>
  <si>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</si>
  <si>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</si>
  <si>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</si>
  <si>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</si>
  <si>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</si>
  <si>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</si>
  <si>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</si>
  <si>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</si>
  <si>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</si>
  <si>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</si>
  <si>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</si>
  <si>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</si>
  <si>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</si>
  <si>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</si>
  <si>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</si>
  <si>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</si>
  <si>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</si>
  <si>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</si>
  <si>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</si>
  <si>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</si>
  <si>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</si>
  <si>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</si>
  <si>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</si>
  <si>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</si>
  <si>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</si>
  <si>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</si>
  <si>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</si>
  <si>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</si>
  <si>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</si>
  <si>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</si>
  <si>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</si>
  <si>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</si>
  <si>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</si>
  <si>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</si>
  <si>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</si>
  <si>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</si>
  <si>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</si>
  <si>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</si>
  <si>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</si>
  <si>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</si>
  <si>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</si>
  <si>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</si>
  <si>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</si>
  <si>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</si>
  <si>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</si>
  <si>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</si>
  <si>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</si>
  <si>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</si>
  <si>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</si>
  <si>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</si>
  <si>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</si>
  <si>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</si>
  <si>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</si>
  <si>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</si>
  <si>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</si>
  <si>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</si>
  <si>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</si>
  <si>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</si>
  <si>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</si>
  <si>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</si>
  <si>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</si>
  <si>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</si>
  <si>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</si>
  <si>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</si>
  <si>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</si>
  <si>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</si>
  <si>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</si>
  <si>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</si>
  <si>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</si>
  <si>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</si>
  <si>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</si>
  <si>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</si>
  <si>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</si>
  <si>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</si>
  <si>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</si>
  <si>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</si>
  <si>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</si>
  <si>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</si>
  <si>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</si>
  <si>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</si>
  <si>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</si>
  <si>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</si>
  <si>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</si>
  <si>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</si>
  <si>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</si>
  <si>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</si>
  <si>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</si>
  <si>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</si>
  <si>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</si>
  <si>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</si>
  <si>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</si>
  <si>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</si>
  <si>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</si>
  <si>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</si>
  <si>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</si>
  <si>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</si>
  <si>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</si>
  <si>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</si>
  <si>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</si>
  <si>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</si>
  <si>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</si>
  <si>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</si>
  <si>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</si>
  <si>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</si>
  <si>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</si>
  <si>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</si>
  <si>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</si>
  <si>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</si>
  <si>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</si>
  <si>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</si>
  <si>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</si>
  <si>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</si>
  <si>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</si>
  <si>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</si>
  <si>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</si>
  <si>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</si>
  <si>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</si>
  <si>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</si>
  <si>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</si>
  <si>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</si>
  <si>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</si>
  <si>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</si>
  <si>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</si>
  <si>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</si>
  <si>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</si>
  <si>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</si>
  <si>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</si>
  <si>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</si>
  <si>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</si>
  <si>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</si>
  <si>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</si>
  <si>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</si>
  <si>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</si>
  <si>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</si>
  <si>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</si>
  <si>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</si>
  <si>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</si>
  <si>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</si>
  <si>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</si>
  <si>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</si>
  <si>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</si>
  <si>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</si>
  <si>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</si>
  <si>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</si>
  <si>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</si>
  <si>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</si>
  <si>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</si>
  <si>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</si>
  <si>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</si>
  <si>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</si>
  <si>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</si>
  <si>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</si>
  <si>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</si>
  <si>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</si>
  <si>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</si>
  <si>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</si>
  <si>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</si>
  <si>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</si>
  <si>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</si>
  <si>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</si>
  <si>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</si>
  <si>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</si>
  <si>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</si>
  <si>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</si>
  <si>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</si>
  <si>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</si>
  <si>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</si>
  <si>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</si>
  <si>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</si>
  <si>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</si>
  <si>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</si>
  <si>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</si>
  <si>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</si>
  <si>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</si>
  <si>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</si>
  <si>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</si>
  <si>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</si>
  <si>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</si>
  <si>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</si>
  <si>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</si>
  <si>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</si>
  <si>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</si>
  <si>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</si>
  <si>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</si>
  <si>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</si>
  <si>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</si>
  <si>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</si>
  <si>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</si>
  <si>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</si>
  <si>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</si>
  <si>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</si>
  <si>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</si>
  <si>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</si>
  <si>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</si>
  <si>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</si>
  <si>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</si>
  <si>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</si>
  <si>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</si>
  <si>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</si>
  <si>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</si>
  <si>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</si>
  <si>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</si>
  <si>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</si>
  <si>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</si>
  <si>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</si>
  <si>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</si>
  <si>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</si>
  <si>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</si>
  <si>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</si>
  <si>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</si>
  <si>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</si>
  <si>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</si>
  <si>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</si>
  <si>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</si>
  <si>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</si>
  <si>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</si>
  <si>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</si>
  <si>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</si>
  <si>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</si>
  <si>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</si>
  <si>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</si>
  <si>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</si>
  <si>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</si>
  <si>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</si>
  <si>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</si>
  <si>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</si>
  <si>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</si>
  <si>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</si>
  <si>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</si>
  <si>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</si>
  <si>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</si>
  <si>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</si>
  <si>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</si>
  <si>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</si>
  <si>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</si>
  <si>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</si>
  <si>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</si>
  <si>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</si>
  <si>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</si>
  <si>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</si>
  <si>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</si>
  <si>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</si>
  <si>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</si>
  <si>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</si>
  <si>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</si>
  <si>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</si>
  <si>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</si>
  <si>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</si>
  <si>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</si>
  <si>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</si>
  <si>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</si>
  <si>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</si>
  <si>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</si>
  <si>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</si>
  <si>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</si>
  <si>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</si>
  <si>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</si>
  <si>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</si>
  <si>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</si>
  <si>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</si>
  <si>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</si>
  <si>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</si>
  <si>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</si>
  <si>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</si>
  <si>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</si>
  <si>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</si>
  <si>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</si>
  <si>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</si>
  <si>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</si>
  <si>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</si>
  <si>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</si>
  <si>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</si>
  <si>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</si>
  <si>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</si>
  <si>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</si>
  <si>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</si>
  <si>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</si>
  <si>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</si>
  <si>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</si>
  <si>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</si>
  <si>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</si>
  <si>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</si>
  <si>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</si>
  <si>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</si>
  <si>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</si>
  <si>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</si>
  <si>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</si>
  <si>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</si>
  <si>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</si>
  <si>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</si>
  <si>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</si>
  <si>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</si>
  <si>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</si>
  <si>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</si>
  <si>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</si>
  <si>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</si>
  <si>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</si>
  <si>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</si>
  <si>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</si>
  <si>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</si>
  <si>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</si>
  <si>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</si>
  <si>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</si>
  <si>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</si>
  <si>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</si>
  <si>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</si>
  <si>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</si>
  <si>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</si>
  <si>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</si>
  <si>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</si>
  <si>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</si>
  <si>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</si>
  <si>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</si>
  <si>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</si>
  <si>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</si>
  <si>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</si>
  <si>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</si>
  <si>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</si>
  <si>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</si>
  <si>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</si>
  <si>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</si>
  <si>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</si>
  <si>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</si>
  <si>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</si>
  <si>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</si>
  <si>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</si>
  <si>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</si>
  <si>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</si>
  <si>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</si>
  <si>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</si>
  <si>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</si>
  <si>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</si>
  <si>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</si>
  <si>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</si>
  <si>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</si>
  <si>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</si>
  <si>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</si>
  <si>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</si>
  <si>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</si>
  <si>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</si>
  <si>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</si>
  <si>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</si>
  <si>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</si>
  <si>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</si>
  <si>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</si>
  <si>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</si>
  <si>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</si>
  <si>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</si>
  <si>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</si>
  <si>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</si>
  <si>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</si>
  <si>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</si>
  <si>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</si>
  <si>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</si>
  <si>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</si>
  <si>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</si>
  <si>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</si>
  <si>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</si>
  <si>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</si>
  <si>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</si>
  <si>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</si>
  <si>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</si>
  <si>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</si>
  <si>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</si>
  <si>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</si>
  <si>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</si>
  <si>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</si>
  <si>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</si>
  <si>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</si>
  <si>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</si>
  <si>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</si>
  <si>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</si>
  <si>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</si>
  <si>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</si>
  <si>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</si>
  <si>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</si>
  <si>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</si>
  <si>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</si>
  <si>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</si>
  <si>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</si>
  <si>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</si>
  <si>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</si>
  <si>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</si>
  <si>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</si>
  <si>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</si>
  <si>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</si>
  <si>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</si>
  <si>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</si>
  <si>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</si>
  <si>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</si>
  <si>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</si>
  <si>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</si>
  <si>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</si>
  <si>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</si>
  <si>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</si>
  <si>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</si>
  <si>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</si>
  <si>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</si>
  <si>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</si>
  <si>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</si>
  <si>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</si>
  <si>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</si>
  <si>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</si>
  <si>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</si>
  <si>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</si>
  <si>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</si>
  <si>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</si>
  <si>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</si>
  <si>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</si>
  <si>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</si>
  <si>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</si>
  <si>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</si>
  <si>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</si>
  <si>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</si>
  <si>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</si>
  <si>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</si>
  <si>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</si>
  <si>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</si>
  <si>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</si>
  <si>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</si>
  <si>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</si>
  <si>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</si>
  <si>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</si>
  <si>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</si>
  <si>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</si>
  <si>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</si>
  <si>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</si>
  <si>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</si>
  <si>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</si>
  <si>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</si>
  <si>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</si>
  <si>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</si>
  <si>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</si>
  <si>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</si>
  <si>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</si>
  <si>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</si>
  <si>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</si>
  <si>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</si>
  <si>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</si>
  <si>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</si>
  <si>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</si>
  <si>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</si>
  <si>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</si>
  <si>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</si>
  <si>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</si>
  <si>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</si>
  <si>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</si>
  <si>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</si>
  <si>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</si>
  <si>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</si>
  <si>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</si>
  <si>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</si>
  <si>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</si>
  <si>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</si>
  <si>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</si>
  <si>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</si>
  <si>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</si>
  <si>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</si>
  <si>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</si>
  <si>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</si>
  <si>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</si>
  <si>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</si>
  <si>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</si>
  <si>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</si>
  <si>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</si>
  <si>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</si>
  <si>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</si>
  <si>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</si>
  <si>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</si>
  <si>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</si>
  <si>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</si>
  <si>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</si>
  <si>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</si>
  <si>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</si>
  <si>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</si>
  <si>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</si>
  <si>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</si>
  <si>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</si>
  <si>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</si>
  <si>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</si>
  <si>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</si>
  <si>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</si>
  <si>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</si>
  <si>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</si>
  <si>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</si>
  <si>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</si>
  <si>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</si>
  <si>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</si>
  <si>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</si>
  <si>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</si>
  <si>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</si>
  <si>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</si>
  <si>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</si>
  <si>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</si>
  <si>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</si>
  <si>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</si>
  <si>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</si>
  <si>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</si>
  <si>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</si>
  <si>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</si>
  <si>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</si>
  <si>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</si>
  <si>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</si>
  <si>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</si>
  <si>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</si>
  <si>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</si>
  <si>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</si>
  <si>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</si>
  <si>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</si>
  <si>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</si>
  <si>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</si>
  <si>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</si>
  <si>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</si>
  <si>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</si>
  <si>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</si>
  <si>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</si>
  <si>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</si>
  <si>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</si>
  <si>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</si>
  <si>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</si>
  <si>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</si>
  <si>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</si>
  <si>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</si>
  <si>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</si>
  <si>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</si>
  <si>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</si>
  <si>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</si>
  <si>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</si>
  <si>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</si>
  <si>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</si>
  <si>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</si>
  <si>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</si>
  <si>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</si>
  <si>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</si>
  <si>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</si>
  <si>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</si>
  <si>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</si>
  <si>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</si>
  <si>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</si>
  <si>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</si>
  <si>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</si>
  <si>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</si>
  <si>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</si>
  <si>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</si>
  <si>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</si>
  <si>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</si>
  <si>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</si>
  <si>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</si>
  <si>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</si>
  <si>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</si>
  <si>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</si>
  <si>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</si>
  <si>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</si>
  <si>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</si>
  <si>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</si>
  <si>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</si>
  <si>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</si>
  <si>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</si>
  <si>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</si>
  <si>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</si>
  <si>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</si>
  <si>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</si>
  <si>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</si>
  <si>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</si>
  <si>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</si>
  <si>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</si>
  <si>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</si>
  <si>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</si>
  <si>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</si>
  <si>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</si>
  <si>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</si>
  <si>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</si>
  <si>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</si>
  <si>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</si>
  <si>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</si>
  <si>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</si>
  <si>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</si>
  <si>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</si>
  <si>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</si>
  <si>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</si>
  <si>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</si>
  <si>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</si>
  <si>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</si>
  <si>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</si>
  <si>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</si>
  <si>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</si>
  <si>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</si>
  <si>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</si>
  <si>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</si>
  <si>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</si>
  <si>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</si>
  <si>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</si>
  <si>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</si>
  <si>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</si>
  <si>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</si>
  <si>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</si>
  <si>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</si>
  <si>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</si>
  <si>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</si>
  <si>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</si>
  <si>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</si>
  <si>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</si>
  <si>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</si>
  <si>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</si>
  <si>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</si>
  <si>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</si>
  <si>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</si>
  <si>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</si>
  <si>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</si>
  <si>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</si>
  <si>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</si>
  <si>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</si>
  <si>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</si>
  <si>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</si>
  <si>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</si>
  <si>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</si>
  <si>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</si>
  <si>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</si>
  <si>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</si>
  <si>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</si>
  <si>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</si>
  <si>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</si>
  <si>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</si>
  <si>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</si>
  <si>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</si>
  <si>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</si>
  <si>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</si>
  <si>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</si>
  <si>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</si>
  <si>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</si>
  <si>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</si>
  <si>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</si>
  <si>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</si>
  <si>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</si>
  <si>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</si>
  <si>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</si>
  <si>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</si>
  <si>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</si>
  <si>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</si>
  <si>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</si>
  <si>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</si>
  <si>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</si>
  <si>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</si>
  <si>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</si>
  <si>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</si>
  <si>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</si>
  <si>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</si>
  <si>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</si>
  <si>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</si>
  <si>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</si>
  <si>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</si>
  <si>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</si>
  <si>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</si>
  <si>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</si>
  <si>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</si>
  <si>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</si>
  <si>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</si>
  <si>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</si>
  <si>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</si>
  <si>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</si>
  <si>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</si>
  <si>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</si>
  <si>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</si>
  <si>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</si>
  <si>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</si>
  <si>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</si>
  <si>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</si>
  <si>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</si>
  <si>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</si>
  <si>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</si>
  <si>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</si>
  <si>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</si>
  <si>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</si>
  <si>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</si>
  <si>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</si>
  <si>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</si>
  <si>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</si>
  <si>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</si>
  <si>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</si>
  <si>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</si>
  <si>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</si>
  <si>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</si>
  <si>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</si>
  <si>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</si>
  <si>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</si>
  <si>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</si>
  <si>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</si>
  <si>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</si>
  <si>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</si>
  <si>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</si>
  <si>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</si>
  <si>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</si>
  <si>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</si>
  <si>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</si>
  <si>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</si>
  <si>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</si>
  <si>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</si>
  <si>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</si>
  <si>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</si>
  <si>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</si>
  <si>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</si>
  <si>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</si>
  <si>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</si>
  <si>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</si>
  <si>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</si>
  <si>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</si>
  <si>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</si>
  <si>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</si>
  <si>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</si>
  <si>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</si>
  <si>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</si>
  <si>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</si>
  <si>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</si>
  <si>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</si>
  <si>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</si>
  <si>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</si>
  <si>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</si>
  <si>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</si>
  <si>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</si>
  <si>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</si>
  <si>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</si>
  <si>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</si>
  <si>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</si>
  <si>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</si>
  <si>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</si>
  <si>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</si>
  <si>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</si>
  <si>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</si>
  <si>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</si>
  <si>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</si>
  <si>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</si>
  <si>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</si>
  <si>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</si>
  <si>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</si>
  <si>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</si>
  <si>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</si>
  <si>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</si>
  <si>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</si>
  <si>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</si>
  <si>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</si>
  <si>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</si>
  <si>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</si>
  <si>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</si>
  <si>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</si>
  <si>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</si>
  <si>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</si>
  <si>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</si>
  <si>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</si>
  <si>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</si>
  <si>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</si>
  <si>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</si>
  <si>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</si>
  <si>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</si>
  <si>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</si>
  <si>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</si>
  <si>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</si>
  <si>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</si>
  <si>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</si>
  <si>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</si>
  <si>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</si>
  <si>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</si>
  <si>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</si>
  <si>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</si>
  <si>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</si>
  <si>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</si>
  <si>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</si>
  <si>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</si>
  <si>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</si>
  <si>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</si>
  <si>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</si>
  <si>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</si>
  <si>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</si>
  <si>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</si>
  <si>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</si>
  <si>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</si>
  <si>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</si>
  <si>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</si>
  <si>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</si>
  <si>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</si>
  <si>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</si>
  <si>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</si>
  <si>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</si>
  <si>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</si>
  <si>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</si>
  <si>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</si>
  <si>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</si>
  <si>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</si>
  <si>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</si>
  <si>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</si>
  <si>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</si>
  <si>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</si>
  <si>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</si>
  <si>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</si>
  <si>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</si>
  <si>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</si>
  <si>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</si>
  <si>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</si>
  <si>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</si>
  <si>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</si>
  <si>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</si>
  <si>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</si>
  <si>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</si>
  <si>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</si>
  <si>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</si>
  <si>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</si>
  <si>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</si>
  <si>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</si>
  <si>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</si>
  <si>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</si>
  <si>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</si>
  <si>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</si>
  <si>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</si>
  <si>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</si>
  <si>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</si>
  <si>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</si>
  <si>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</si>
  <si>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</si>
  <si>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</si>
  <si>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</si>
  <si>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</si>
  <si>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</si>
  <si>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</si>
  <si>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</si>
  <si>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</si>
  <si>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</si>
  <si>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</si>
  <si>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</si>
  <si>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</si>
  <si>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</si>
  <si>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</si>
  <si>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</si>
  <si>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</si>
  <si>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</si>
  <si>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</si>
  <si>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</si>
  <si>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</si>
  <si>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</si>
  <si>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</si>
  <si>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</si>
  <si>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</si>
  <si>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</si>
  <si>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</si>
  <si>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</si>
  <si>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</si>
  <si>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</si>
  <si>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</si>
  <si>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</si>
  <si>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</si>
  <si>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</si>
  <si>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</si>
  <si>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</si>
  <si>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</si>
  <si>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</si>
  <si>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</si>
  <si>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</si>
  <si>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</si>
  <si>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</si>
  <si>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</si>
  <si>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</si>
  <si>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</si>
  <si>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</si>
  <si>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</si>
  <si>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</si>
  <si>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</si>
  <si>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</si>
  <si>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</si>
  <si>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</si>
  <si>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</si>
  <si>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</si>
  <si>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</si>
  <si>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</si>
  <si>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</si>
  <si>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</si>
  <si>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</si>
  <si>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</si>
  <si>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</si>
  <si>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</si>
  <si>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</si>
  <si>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</si>
  <si>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</si>
  <si>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</si>
  <si>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</si>
  <si>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</si>
  <si>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</si>
  <si>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</si>
  <si>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</si>
  <si>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</si>
  <si>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</si>
  <si>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</si>
  <si>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</si>
  <si>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</si>
  <si>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</si>
  <si>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</si>
  <si>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</si>
  <si>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</si>
  <si>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</si>
  <si>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</si>
  <si>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</si>
  <si>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</si>
  <si>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</si>
  <si>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</si>
  <si>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</si>
  <si>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</si>
  <si>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</si>
  <si>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</si>
  <si>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</si>
  <si>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</si>
  <si>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</si>
  <si>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</si>
  <si>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</si>
  <si>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</si>
  <si>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</si>
  <si>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</si>
  <si>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</si>
  <si>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</si>
  <si>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</si>
  <si>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</si>
  <si>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</si>
  <si>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</si>
  <si>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</si>
  <si>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</si>
  <si>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</si>
  <si>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</si>
  <si>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</si>
  <si>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</si>
  <si>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</si>
  <si>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</si>
  <si>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</si>
  <si>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</si>
  <si>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</si>
  <si>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</si>
  <si>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</si>
  <si>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</si>
  <si>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</si>
  <si>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</si>
  <si>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</si>
  <si>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</si>
  <si>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</si>
  <si>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</si>
  <si>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</si>
  <si>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</si>
  <si>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</si>
  <si>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</si>
  <si>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</si>
  <si>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</si>
  <si>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</si>
  <si>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</si>
  <si>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</si>
  <si>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</si>
  <si>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</si>
  <si>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</si>
  <si>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</si>
  <si>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</si>
  <si>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</si>
  <si>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</si>
  <si>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</si>
  <si>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</si>
  <si>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</si>
  <si>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</si>
  <si>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</si>
  <si>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</si>
  <si>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</si>
  <si>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</si>
  <si>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</si>
  <si>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</si>
  <si>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</si>
  <si>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</si>
  <si>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</si>
  <si>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</si>
  <si>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</si>
  <si>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</si>
  <si>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</si>
  <si>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</si>
  <si>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</si>
  <si>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</si>
  <si>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</si>
  <si>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</si>
  <si>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</si>
  <si>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</si>
  <si>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</si>
  <si>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</si>
  <si>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</si>
  <si>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</si>
  <si>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</si>
  <si>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</si>
  <si>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</si>
  <si>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</si>
  <si>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</si>
  <si>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</si>
  <si>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</si>
  <si>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</si>
  <si>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</si>
  <si>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</si>
  <si>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</si>
  <si>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</si>
  <si>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</si>
  <si>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</si>
  <si>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</si>
  <si>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</si>
  <si>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</si>
  <si>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</si>
  <si>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</si>
  <si>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</si>
  <si>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</si>
  <si>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</si>
  <si>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</si>
  <si>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</si>
  <si>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</si>
  <si>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</si>
  <si>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</si>
  <si>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</si>
  <si>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</si>
  <si>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</si>
  <si>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</si>
  <si>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</si>
  <si>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</si>
  <si>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</si>
  <si>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</si>
  <si>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</si>
  <si>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</si>
  <si>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</si>
  <si>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</si>
  <si>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</si>
  <si>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</si>
  <si>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</si>
  <si>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</si>
  <si>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</si>
  <si>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</si>
  <si>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</si>
  <si>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</si>
  <si>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</si>
  <si>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</si>
  <si>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</si>
  <si>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</si>
  <si>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</si>
  <si>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</si>
  <si>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</si>
  <si>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</si>
  <si>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</si>
  <si>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</si>
  <si>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</si>
  <si>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</si>
  <si>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</si>
  <si>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</si>
  <si>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</si>
  <si>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</si>
  <si>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</si>
  <si>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</si>
  <si>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</si>
  <si>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</si>
  <si>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</si>
  <si>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</si>
  <si>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</si>
  <si>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</si>
  <si>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</si>
  <si>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</si>
  <si>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</si>
  <si>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</si>
  <si>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</si>
  <si>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</si>
  <si>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</si>
  <si>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</si>
  <si>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</si>
  <si>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</si>
  <si>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</si>
  <si>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</si>
  <si>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</si>
  <si>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</si>
  <si>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</si>
  <si>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</si>
  <si>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</si>
  <si>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</si>
  <si>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</si>
  <si>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</si>
  <si>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</si>
  <si>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</si>
  <si>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</si>
  <si>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</si>
  <si>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</si>
  <si>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</si>
  <si>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</si>
  <si>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</si>
  <si>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</si>
  <si>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</si>
  <si>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</si>
  <si>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</si>
  <si>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</si>
  <si>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</si>
  <si>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</si>
  <si>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</si>
  <si>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</si>
  <si>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</si>
  <si>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</si>
  <si>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</si>
  <si>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</si>
  <si>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</si>
  <si>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</si>
  <si>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</si>
  <si>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</si>
  <si>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</si>
  <si>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</si>
  <si>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</si>
  <si>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</si>
  <si>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</si>
  <si>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</si>
  <si>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</si>
  <si>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</si>
  <si>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</si>
  <si>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</si>
  <si>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</si>
  <si>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</si>
  <si>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</si>
  <si>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</si>
  <si>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</si>
  <si>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</si>
  <si>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</si>
  <si>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</si>
  <si>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</si>
  <si>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</si>
  <si>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</si>
  <si>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</si>
  <si>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</si>
  <si>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</si>
  <si>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</si>
  <si>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</si>
  <si>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</si>
  <si>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</si>
  <si>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</si>
  <si>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</si>
  <si>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</si>
  <si>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</si>
  <si>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</si>
  <si>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</si>
  <si>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</si>
  <si>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</si>
  <si>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</si>
  <si>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</si>
  <si>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</si>
  <si>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</si>
  <si>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</si>
  <si>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</si>
  <si>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</si>
  <si>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</si>
  <si>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</si>
  <si>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</si>
  <si>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</si>
  <si>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</si>
  <si>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</si>
  <si>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</si>
  <si>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</si>
  <si>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</si>
  <si>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</si>
  <si>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</si>
  <si>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</si>
  <si>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</si>
  <si>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</si>
  <si>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</si>
  <si>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</si>
  <si>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</si>
  <si>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</si>
  <si>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</si>
  <si>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</si>
  <si>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</si>
  <si>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</si>
  <si>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</si>
  <si>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</si>
  <si>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</si>
  <si>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</si>
  <si>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</si>
  <si>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</si>
  <si>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</si>
  <si>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</si>
  <si>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</si>
  <si>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</si>
  <si>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</si>
  <si>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</si>
  <si>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</si>
  <si>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</si>
  <si>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</si>
  <si>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</si>
  <si>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</si>
  <si>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</si>
  <si>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</si>
  <si>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</si>
  <si>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</si>
  <si>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</si>
  <si>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</si>
  <si>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</si>
  <si>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</si>
  <si>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</si>
  <si>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</si>
  <si>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</si>
  <si>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</si>
  <si>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</si>
  <si>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</si>
  <si>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</si>
  <si>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</si>
  <si>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</si>
  <si>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</si>
  <si>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</si>
  <si>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</si>
  <si>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</si>
  <si>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</si>
  <si>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</si>
  <si>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</si>
  <si>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</si>
  <si>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</si>
  <si>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</si>
  <si>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</si>
  <si>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</si>
  <si>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</si>
  <si>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</si>
  <si>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</si>
  <si>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</si>
  <si>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</si>
  <si>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</si>
  <si>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</si>
  <si>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</si>
  <si>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</si>
  <si>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</si>
  <si>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</si>
  <si>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</si>
  <si>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</si>
  <si>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</si>
  <si>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</si>
  <si>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</si>
  <si>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</si>
  <si>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</si>
  <si>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</si>
  <si>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</si>
  <si>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</si>
  <si>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</si>
  <si>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</si>
  <si>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</si>
  <si>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</si>
  <si>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</si>
  <si>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</si>
  <si>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</si>
  <si>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</si>
  <si>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</si>
  <si>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</si>
  <si>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</si>
  <si>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</si>
  <si>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</si>
  <si>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</si>
  <si>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</si>
  <si>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</si>
  <si>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</si>
  <si>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</si>
  <si>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</si>
  <si>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</si>
  <si>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</si>
  <si>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</si>
  <si>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</si>
  <si>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</si>
  <si>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</si>
  <si>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</si>
  <si>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</si>
  <si>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</si>
  <si>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</si>
  <si>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</si>
  <si>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</si>
  <si>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</si>
  <si>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</si>
  <si>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</si>
  <si>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</si>
  <si>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</si>
  <si>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</si>
  <si>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</si>
  <si>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</si>
  <si>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</si>
  <si>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</si>
  <si>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</si>
  <si>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</si>
  <si>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</si>
  <si>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</si>
  <si>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</si>
  <si>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</si>
  <si>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</si>
  <si>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</si>
  <si>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</si>
  <si>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</si>
  <si>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</si>
  <si>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</si>
  <si>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</si>
  <si>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</si>
  <si>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</si>
  <si>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</si>
  <si>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</si>
  <si>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</si>
  <si>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</si>
  <si>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</si>
  <si>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</si>
  <si>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</si>
  <si>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</si>
  <si>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</si>
  <si>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</si>
  <si>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</si>
  <si>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</si>
  <si>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</si>
  <si>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</si>
  <si>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</si>
  <si>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</si>
  <si>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</si>
  <si>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</si>
  <si>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</si>
  <si>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</si>
  <si>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</si>
  <si>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</si>
  <si>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</si>
  <si>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</si>
  <si>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</si>
  <si>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</si>
  <si>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</si>
  <si>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</si>
  <si>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</si>
  <si>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</si>
  <si>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</si>
  <si>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</si>
  <si>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</si>
  <si>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</si>
  <si>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</si>
  <si>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</si>
  <si>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</si>
  <si>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</si>
  <si>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</si>
  <si>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</si>
  <si>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</si>
  <si>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</si>
  <si>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</si>
  <si>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</si>
  <si>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</si>
  <si>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</si>
  <si>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</si>
  <si>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</si>
  <si>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</si>
  <si>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</si>
  <si>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</si>
  <si>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</si>
  <si>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</si>
  <si>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</si>
  <si>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</si>
  <si>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</si>
  <si>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</si>
  <si>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</si>
  <si>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</si>
  <si>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</si>
  <si>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</si>
  <si>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</si>
  <si>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</si>
  <si>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</si>
  <si>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</si>
  <si>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</si>
  <si>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</si>
  <si>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</si>
  <si>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</si>
  <si>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</si>
  <si>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</si>
  <si>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</si>
  <si>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</si>
  <si>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</si>
  <si>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</si>
  <si>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</si>
  <si>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</si>
  <si>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</si>
  <si>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</si>
  <si>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</si>
  <si>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</si>
  <si>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</si>
  <si>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</si>
  <si>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</si>
  <si>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</si>
  <si>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</si>
  <si>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</si>
  <si>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</si>
  <si>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</si>
  <si>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</si>
  <si>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</si>
  <si>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</si>
  <si>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</si>
  <si>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</si>
  <si>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</si>
  <si>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</si>
  <si>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</si>
  <si>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</si>
  <si>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</si>
  <si>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</si>
  <si>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</si>
  <si>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</si>
  <si>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</si>
  <si>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</si>
  <si>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</si>
  <si>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</si>
  <si>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</si>
  <si>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</si>
  <si>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</si>
  <si>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</si>
  <si>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</si>
  <si>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</si>
  <si>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</si>
  <si>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</si>
  <si>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</si>
  <si>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</si>
  <si>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</si>
  <si>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</si>
  <si>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</si>
  <si>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</si>
  <si>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</si>
  <si>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</si>
  <si>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</si>
  <si>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</si>
  <si>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</si>
  <si>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</si>
  <si>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</si>
  <si>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</si>
  <si>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</si>
  <si>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</si>
  <si>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</si>
  <si>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</si>
  <si>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</si>
  <si>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</si>
  <si>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</si>
  <si>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</si>
  <si>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</si>
  <si>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</si>
  <si>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</si>
  <si>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</si>
  <si>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</si>
  <si>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</si>
  <si>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</si>
  <si>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</si>
  <si>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</si>
  <si>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</si>
  <si>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</si>
  <si>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</si>
  <si>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</si>
  <si>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</si>
  <si>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</si>
  <si>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</si>
  <si>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</si>
  <si>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</si>
  <si>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</si>
  <si>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</si>
  <si>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</si>
  <si>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</si>
  <si>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</si>
  <si>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</si>
  <si>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</si>
  <si>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</si>
  <si>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</si>
  <si>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</si>
  <si>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</si>
  <si>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</si>
  <si>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</si>
  <si>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</si>
  <si>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</si>
  <si>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</si>
  <si>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</si>
  <si>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</si>
  <si>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</si>
  <si>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</si>
  <si>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</si>
  <si>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</si>
  <si>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</si>
  <si>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</si>
  <si>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</si>
  <si>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</si>
  <si>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</si>
  <si>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</si>
  <si>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</si>
  <si>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</si>
  <si>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</si>
  <si>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</si>
  <si>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</si>
  <si>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</si>
  <si>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</si>
  <si>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</si>
  <si>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</si>
  <si>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</si>
  <si>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</si>
  <si>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</si>
  <si>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</si>
  <si>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</si>
  <si>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</si>
  <si>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</si>
  <si>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</si>
  <si>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</si>
  <si>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</si>
  <si>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</si>
  <si>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</si>
  <si>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</si>
  <si>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</si>
  <si>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</si>
  <si>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</si>
  <si>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</si>
  <si>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</si>
  <si>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</si>
  <si>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</si>
  <si>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</si>
  <si>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</si>
  <si>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</si>
  <si>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</si>
  <si>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</si>
  <si>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</si>
  <si>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</si>
  <si>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</si>
  <si>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</si>
  <si>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</si>
  <si>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</si>
  <si>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</si>
  <si>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</si>
  <si>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</si>
  <si>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</si>
  <si>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</si>
  <si>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</si>
  <si>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</si>
  <si>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</si>
  <si>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</si>
  <si>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</si>
  <si>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</si>
  <si>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</si>
  <si>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</si>
  <si>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</si>
  <si>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</si>
  <si>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</si>
  <si>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</si>
  <si>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</si>
  <si>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</si>
  <si>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</si>
  <si>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</si>
  <si>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</si>
  <si>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</si>
  <si>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</si>
  <si>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</si>
  <si>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</si>
  <si>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</si>
  <si>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</si>
  <si>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</si>
  <si>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</si>
  <si>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</si>
  <si>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</si>
  <si>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</si>
  <si>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</si>
  <si>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</si>
  <si>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</si>
  <si>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</si>
  <si>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</si>
  <si>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</si>
  <si>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</si>
  <si>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</si>
  <si>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</si>
  <si>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</si>
  <si>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</si>
  <si>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</si>
  <si>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</si>
  <si>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</si>
  <si>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</si>
  <si>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</si>
  <si>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</si>
  <si>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</si>
  <si>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</si>
  <si>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</si>
  <si>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</si>
  <si>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</si>
  <si>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</si>
  <si>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</si>
  <si>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</si>
  <si>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</si>
  <si>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</si>
  <si>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</si>
  <si>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</si>
  <si>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</si>
  <si>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</si>
  <si>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</si>
  <si>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</si>
  <si>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</si>
  <si>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</si>
  <si>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</si>
  <si>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</si>
  <si>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</si>
  <si>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</si>
  <si>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</si>
  <si>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</si>
  <si>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</si>
  <si>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</si>
  <si>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</si>
  <si>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</si>
  <si>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</si>
  <si>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</si>
  <si>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</si>
  <si>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</si>
  <si>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</si>
  <si>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</si>
  <si>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</si>
  <si>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</si>
  <si>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</si>
  <si>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</si>
  <si>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</si>
  <si>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</si>
  <si>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</si>
  <si>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</si>
  <si>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</si>
  <si>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</si>
  <si>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</si>
  <si>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</si>
  <si>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</si>
  <si>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</si>
  <si>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</si>
  <si>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</si>
  <si>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</si>
  <si>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</si>
  <si>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</si>
  <si>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</si>
  <si>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</si>
  <si>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</si>
  <si>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</si>
  <si>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</si>
  <si>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</si>
  <si>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</si>
  <si>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</si>
  <si>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</si>
  <si>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</si>
  <si>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</si>
  <si>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</si>
  <si>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</si>
  <si>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</si>
  <si>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</si>
  <si>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</si>
  <si>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</si>
  <si>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</si>
  <si>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</si>
  <si>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</si>
  <si>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</si>
  <si>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</si>
  <si>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</si>
  <si>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</si>
  <si>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</si>
  <si>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</si>
  <si>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</si>
  <si>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</si>
  <si>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</si>
  <si>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</si>
  <si>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</si>
  <si>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</si>
  <si>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</si>
  <si>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</si>
  <si>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</si>
  <si>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</si>
  <si>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</si>
  <si>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</si>
  <si>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</si>
  <si>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</si>
  <si>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</si>
  <si>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</si>
  <si>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</si>
  <si>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</si>
  <si>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</si>
  <si>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</si>
  <si>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</si>
  <si>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</si>
  <si>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</si>
  <si>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</si>
  <si>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</si>
  <si>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</si>
  <si>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</si>
  <si>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</si>
  <si>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</si>
  <si>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</si>
  <si>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</si>
  <si>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</si>
  <si>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</si>
  <si>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</si>
  <si>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</si>
  <si>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</si>
  <si>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</si>
  <si>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</si>
  <si>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</si>
  <si>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</si>
  <si>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</si>
  <si>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</si>
  <si>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</si>
  <si>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</si>
  <si>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</si>
  <si>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</si>
  <si>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</si>
  <si>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</si>
  <si>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</si>
  <si>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</si>
  <si>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</si>
  <si>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</si>
  <si>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</si>
  <si>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</si>
  <si>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</si>
  <si>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</si>
  <si>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</si>
  <si>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</si>
  <si>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</si>
  <si>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</si>
  <si>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</si>
  <si>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</si>
  <si>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</si>
  <si>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</si>
  <si>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</si>
  <si>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</si>
  <si>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</si>
  <si>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</si>
  <si>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</si>
  <si>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</si>
  <si>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</si>
  <si>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</si>
  <si>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</si>
  <si>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</si>
  <si>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</si>
  <si>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</si>
  <si>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</si>
  <si>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</si>
  <si>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</si>
  <si>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</si>
  <si>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</si>
  <si>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</si>
  <si>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</si>
  <si>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</si>
  <si>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</si>
  <si>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</si>
  <si>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</si>
  <si>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</si>
  <si>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</si>
  <si>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</si>
  <si>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</si>
  <si>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</si>
  <si>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</si>
  <si>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</si>
  <si>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</si>
  <si>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</si>
  <si>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</si>
  <si>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</si>
  <si>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</si>
  <si>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</si>
  <si>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</si>
  <si>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</si>
  <si>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</si>
  <si>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</si>
  <si>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</si>
  <si>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</si>
  <si>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</si>
  <si>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</si>
  <si>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</si>
  <si>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</si>
  <si>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</si>
  <si>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</si>
  <si>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</si>
  <si>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</si>
  <si>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</si>
  <si>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</si>
  <si>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</si>
  <si>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</si>
  <si>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</si>
  <si>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</si>
  <si>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</si>
  <si>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</si>
  <si>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</si>
  <si>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</si>
  <si>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</si>
  <si>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</si>
  <si>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</si>
  <si>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</si>
  <si>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</si>
  <si>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</si>
  <si>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</si>
  <si>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</si>
  <si>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</si>
  <si>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</si>
  <si>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</si>
  <si>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</si>
  <si>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</si>
  <si>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</si>
  <si>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</si>
  <si>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</si>
  <si>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</si>
  <si>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</si>
  <si>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</si>
  <si>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</si>
  <si>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</si>
  <si>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</si>
  <si>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</si>
  <si>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</si>
  <si>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</si>
  <si>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</si>
  <si>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</si>
  <si>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</si>
  <si>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</si>
  <si>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</si>
  <si>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</si>
  <si>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</si>
  <si>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</si>
  <si>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</si>
  <si>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</si>
  <si>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</si>
  <si>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</si>
  <si>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</si>
  <si>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</si>
  <si>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</si>
  <si>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</si>
  <si>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</si>
  <si>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</si>
  <si>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</si>
  <si>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</si>
  <si>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</si>
  <si>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</si>
  <si>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</si>
  <si>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</si>
  <si>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</si>
  <si>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</si>
  <si>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</si>
  <si>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</si>
  <si>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</si>
  <si>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</si>
  <si>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</si>
  <si>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</si>
  <si>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</si>
  <si>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</si>
  <si>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</si>
  <si>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</si>
  <si>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</si>
  <si>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</si>
  <si>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</si>
  <si>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</si>
  <si>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</si>
  <si>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</si>
  <si>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</si>
  <si>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</si>
  <si>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</si>
  <si>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</si>
  <si>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</si>
  <si>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</si>
  <si>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</si>
  <si>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</si>
  <si>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</si>
  <si>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</si>
  <si>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</si>
  <si>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</si>
  <si>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</si>
  <si>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</si>
  <si>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</si>
  <si>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</si>
  <si>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</si>
  <si>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</si>
  <si>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</si>
  <si>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</si>
  <si>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</si>
  <si>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</si>
  <si>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</si>
  <si>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</si>
  <si>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</si>
  <si>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</si>
  <si>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</si>
  <si>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</si>
  <si>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</si>
  <si>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</si>
  <si>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</si>
  <si>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</si>
  <si>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</si>
  <si>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</si>
  <si>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</si>
  <si>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</si>
  <si>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</si>
  <si>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</si>
  <si>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</si>
  <si>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</si>
  <si>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</si>
  <si>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</si>
  <si>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</si>
  <si>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</si>
  <si>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</si>
  <si>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</si>
  <si>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</si>
  <si>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</si>
  <si>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</si>
  <si>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</si>
  <si>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</si>
  <si>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</si>
  <si>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</si>
  <si>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</si>
  <si>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</si>
  <si>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</si>
  <si>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</si>
  <si>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</si>
  <si>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</si>
  <si>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</si>
  <si>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</si>
  <si>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</si>
  <si>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</si>
  <si>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</si>
  <si>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</si>
  <si>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</si>
  <si>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</si>
  <si>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</si>
  <si>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</si>
  <si>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</si>
  <si>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</si>
  <si>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</si>
  <si>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</si>
  <si>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</si>
  <si>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</si>
  <si>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</si>
  <si>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</si>
  <si>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</si>
  <si>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</si>
  <si>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</si>
  <si>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</si>
  <si>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</si>
  <si>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</si>
  <si>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</si>
  <si>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</si>
  <si>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</si>
  <si>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</si>
  <si>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</si>
  <si>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</si>
  <si>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</si>
  <si>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</si>
  <si>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</si>
  <si>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</si>
  <si>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</si>
  <si>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</si>
  <si>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</si>
  <si>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</si>
  <si>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</si>
  <si>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</si>
  <si>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</si>
  <si>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</si>
  <si>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</si>
  <si>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</si>
  <si>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</si>
  <si>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</si>
  <si>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</si>
  <si>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</si>
  <si>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</si>
  <si>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</si>
  <si>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</si>
  <si>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</si>
  <si>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</si>
  <si>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</si>
  <si>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</si>
  <si>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</si>
  <si>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</si>
  <si>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</si>
  <si>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</si>
  <si>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</si>
  <si>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</si>
  <si>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</si>
  <si>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</si>
  <si>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</si>
  <si>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</si>
  <si>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</si>
  <si>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</si>
  <si>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</si>
  <si>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</si>
  <si>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</si>
  <si>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</si>
  <si>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</si>
  <si>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</si>
  <si>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</si>
  <si>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</si>
  <si>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</si>
  <si>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</si>
  <si>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</si>
  <si>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</si>
  <si>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</si>
  <si>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</si>
  <si>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</si>
  <si>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</si>
  <si>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</si>
  <si>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</si>
  <si>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</si>
  <si>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</si>
  <si>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</si>
  <si>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</si>
  <si>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</si>
  <si>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</si>
  <si>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</si>
  <si>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</si>
  <si>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</si>
  <si>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</si>
  <si>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</si>
  <si>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</si>
  <si>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</si>
  <si>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</si>
  <si>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</si>
  <si>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</si>
  <si>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</si>
  <si>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</si>
  <si>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</si>
  <si>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</si>
  <si>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</si>
  <si>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</si>
  <si>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</si>
  <si>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</si>
  <si>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</si>
  <si>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</si>
  <si>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</si>
  <si>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</si>
  <si>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</si>
  <si>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</si>
  <si>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</si>
  <si>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</si>
  <si>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</si>
  <si>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</si>
  <si>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</si>
  <si>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</si>
  <si>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</si>
  <si>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</si>
  <si>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</si>
  <si>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</si>
  <si>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</si>
  <si>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</si>
  <si>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</si>
  <si>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</si>
  <si>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</si>
  <si>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</si>
  <si>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</si>
  <si>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</si>
  <si>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</si>
  <si>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</si>
  <si>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</si>
  <si>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</si>
  <si>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</si>
  <si>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</si>
  <si>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</si>
  <si>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</si>
  <si>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</si>
  <si>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</si>
  <si>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</si>
  <si>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</si>
  <si>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</si>
  <si>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</si>
  <si>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</si>
  <si>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</si>
  <si>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</si>
  <si>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</si>
  <si>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</si>
  <si>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</si>
  <si>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</si>
  <si>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</si>
  <si>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</si>
  <si>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</si>
  <si>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</si>
  <si>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</si>
  <si>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</si>
  <si>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</si>
  <si>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</si>
  <si>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</si>
  <si>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</si>
  <si>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</si>
  <si>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</si>
  <si>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</si>
  <si>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</si>
  <si>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</si>
  <si>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</si>
  <si>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</si>
  <si>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</si>
  <si>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</si>
  <si>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</si>
  <si>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</si>
  <si>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</si>
  <si>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</si>
  <si>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</si>
  <si>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</si>
  <si>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</si>
  <si>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</si>
  <si>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</si>
  <si>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</si>
  <si>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</si>
  <si>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</si>
  <si>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</si>
  <si>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</si>
  <si>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</si>
  <si>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</si>
  <si>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</si>
  <si>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</si>
  <si>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</si>
  <si>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</si>
  <si>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</si>
  <si>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</si>
  <si>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</si>
  <si>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</si>
  <si>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</si>
  <si>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</si>
  <si>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</si>
  <si>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</si>
  <si>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</si>
  <si>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</si>
  <si>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</si>
  <si>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</si>
  <si>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</si>
  <si>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</si>
  <si>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</si>
  <si>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</si>
  <si>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</si>
  <si>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</si>
  <si>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</si>
  <si>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</si>
  <si>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</si>
  <si>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</si>
  <si>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</si>
  <si>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</si>
  <si>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</si>
  <si>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</si>
  <si>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</si>
  <si>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</si>
  <si>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</si>
  <si>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</si>
  <si>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</si>
  <si>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</si>
  <si>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</si>
  <si>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</si>
  <si>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</si>
  <si>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</si>
  <si>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</si>
  <si>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</si>
  <si>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</si>
  <si>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</si>
  <si>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</si>
  <si>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</si>
  <si>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</si>
  <si>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</si>
  <si>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</si>
  <si>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</si>
  <si>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</si>
  <si>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</si>
  <si>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</si>
  <si>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</si>
  <si>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</si>
  <si>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</si>
  <si>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</si>
  <si>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</si>
  <si>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</si>
  <si>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</si>
  <si>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</si>
  <si>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</si>
  <si>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</si>
  <si>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</si>
  <si>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</si>
  <si>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</si>
  <si>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</si>
  <si>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</si>
  <si>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</si>
  <si>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</si>
  <si>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</si>
  <si>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</si>
  <si>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</si>
  <si>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</si>
  <si>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</si>
  <si>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</si>
  <si>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</si>
  <si>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</si>
  <si>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</si>
  <si>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</si>
  <si>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</si>
  <si>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</si>
  <si>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</si>
  <si>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</si>
  <si>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</si>
  <si>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</si>
  <si>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</si>
  <si>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</si>
  <si>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</si>
  <si>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</si>
  <si>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</si>
  <si>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</si>
  <si>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</si>
  <si>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</si>
  <si>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</si>
  <si>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</si>
  <si>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</si>
  <si>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</si>
  <si>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</si>
  <si>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</si>
  <si>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</si>
  <si>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</si>
  <si>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</si>
  <si>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</si>
  <si>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</si>
  <si>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</si>
  <si>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</si>
  <si>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</si>
  <si>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</si>
  <si>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</si>
  <si>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</si>
  <si>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</si>
  <si>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</si>
  <si>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</si>
  <si>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</si>
  <si>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</si>
  <si>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</si>
  <si>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</si>
  <si>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</si>
  <si>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</si>
  <si>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</si>
  <si>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</si>
  <si>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</si>
  <si>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</si>
  <si>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</si>
  <si>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</si>
  <si>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</si>
  <si>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</si>
  <si>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</si>
  <si>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</si>
  <si>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</si>
  <si>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</si>
  <si>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</si>
  <si>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</si>
  <si>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</si>
  <si>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</si>
  <si>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</si>
  <si>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</si>
  <si>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</si>
  <si>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</si>
  <si>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</si>
  <si>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</si>
  <si>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</si>
  <si>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</si>
  <si>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</si>
  <si>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</si>
  <si>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</si>
  <si>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</si>
  <si>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</si>
  <si>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</si>
  <si>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</si>
  <si>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</si>
  <si>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</si>
  <si>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</si>
  <si>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</si>
  <si>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</si>
  <si>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</si>
  <si>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</si>
  <si>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</si>
  <si>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</si>
  <si>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</si>
  <si>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</si>
  <si>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</si>
  <si>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</si>
  <si>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</si>
  <si>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</si>
  <si>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</si>
  <si>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</si>
  <si>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</si>
  <si>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</si>
  <si>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</si>
  <si>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</si>
  <si>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</si>
  <si>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</si>
  <si>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</si>
  <si>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</si>
  <si>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</si>
  <si>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</si>
  <si>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</si>
  <si>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</si>
  <si>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</si>
  <si>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</si>
  <si>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</si>
  <si>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</si>
  <si>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</si>
  <si>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</si>
  <si>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</si>
  <si>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</si>
  <si>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</si>
  <si>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</si>
  <si>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</si>
  <si>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</si>
  <si>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</si>
  <si>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</si>
  <si>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</si>
  <si>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</si>
  <si>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</si>
  <si>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</si>
  <si>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</si>
  <si>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</si>
  <si>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</si>
  <si>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</si>
  <si>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</si>
  <si>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</si>
  <si>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</si>
  <si>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</si>
  <si>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</si>
  <si>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</si>
  <si>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</si>
  <si>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</si>
  <si>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</si>
  <si>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</si>
  <si>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</si>
  <si>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</si>
  <si>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</si>
  <si>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</si>
  <si>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</si>
  <si>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</si>
  <si>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</si>
  <si>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</si>
  <si>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</si>
  <si>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</si>
  <si>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</si>
  <si>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</si>
  <si>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</si>
  <si>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</si>
  <si>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</si>
  <si>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</si>
  <si>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</si>
  <si>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</si>
  <si>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</si>
  <si>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</si>
  <si>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</si>
  <si>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</si>
  <si>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</si>
  <si>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</si>
  <si>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</si>
  <si>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</si>
  <si>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</si>
  <si>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</si>
  <si>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</si>
  <si>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</si>
  <si>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</si>
  <si>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</si>
  <si>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</si>
  <si>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</si>
  <si>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</si>
  <si>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</si>
  <si>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</si>
  <si>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</si>
  <si>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</si>
  <si>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</si>
  <si>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</si>
  <si>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</si>
  <si>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</si>
  <si>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</si>
  <si>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</si>
  <si>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</si>
  <si>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</si>
  <si>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</si>
  <si>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</si>
  <si>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</si>
  <si>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</si>
  <si>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</si>
  <si>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</si>
  <si>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</si>
  <si>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</si>
  <si>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</si>
  <si>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</si>
  <si>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</si>
  <si>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</si>
  <si>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</si>
  <si>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</si>
  <si>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</si>
  <si>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</si>
  <si>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</si>
  <si>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</si>
  <si>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</si>
  <si>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</si>
  <si>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</si>
  <si>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</si>
  <si>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</si>
  <si>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</si>
  <si>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</si>
  <si>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</si>
  <si>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</si>
  <si>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</si>
  <si>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</si>
  <si>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</si>
  <si>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</si>
  <si>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</si>
  <si>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</si>
  <si>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</si>
  <si>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</si>
  <si>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</si>
  <si>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</si>
  <si>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</si>
  <si>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</si>
  <si>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</si>
  <si>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</si>
  <si>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</si>
  <si>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</si>
  <si>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</si>
  <si>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</si>
  <si>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</si>
  <si>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</si>
  <si>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</si>
  <si>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</si>
  <si>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</si>
  <si>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</si>
  <si>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</si>
  <si>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</si>
  <si>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</si>
  <si>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</si>
  <si>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</si>
  <si>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</si>
  <si>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</si>
  <si>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</si>
  <si>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</si>
  <si>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</si>
  <si>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</si>
  <si>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</si>
  <si>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</si>
  <si>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</si>
  <si>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</si>
  <si>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</si>
  <si>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</si>
  <si>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</si>
  <si>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</si>
  <si>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</si>
  <si>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</si>
  <si>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</si>
  <si>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</si>
  <si>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</si>
  <si>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</si>
  <si>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</si>
  <si>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</si>
  <si>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</si>
  <si>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</si>
  <si>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</si>
  <si>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</si>
  <si>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</si>
  <si>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</si>
  <si>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</si>
  <si>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</si>
  <si>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</si>
  <si>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</si>
  <si>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</si>
  <si>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</si>
  <si>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</si>
  <si>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</si>
  <si>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</si>
  <si>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</si>
  <si>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</si>
  <si>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</si>
  <si>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</si>
  <si>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</si>
  <si>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</si>
  <si>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</si>
  <si>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</si>
  <si>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</si>
  <si>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</si>
  <si>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</si>
  <si>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</si>
  <si>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</si>
  <si>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</si>
  <si>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</si>
  <si>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</si>
  <si>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</si>
  <si>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</si>
  <si>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</si>
  <si>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</si>
  <si>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</si>
  <si>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</si>
  <si>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</si>
  <si>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</si>
  <si>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</si>
  <si>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</si>
  <si>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</si>
  <si>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</si>
  <si>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</si>
  <si>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</si>
  <si>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</si>
  <si>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</si>
  <si>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</si>
  <si>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</si>
  <si>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</si>
  <si>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</si>
  <si>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</si>
  <si>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</si>
  <si>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</si>
  <si>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</si>
  <si>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</si>
  <si>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</si>
  <si>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</si>
  <si>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</si>
  <si>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</si>
  <si>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</si>
  <si>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</si>
  <si>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</si>
  <si>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</si>
  <si>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</si>
  <si>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</si>
  <si>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</si>
  <si>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</si>
  <si>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</si>
  <si>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</si>
  <si>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</si>
  <si>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</si>
  <si>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</si>
  <si>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</si>
  <si>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</si>
  <si>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</si>
  <si>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</si>
  <si>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</si>
  <si>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</si>
  <si>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</si>
  <si>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</si>
  <si>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</si>
  <si>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</si>
  <si>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</si>
  <si>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</si>
  <si>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</si>
  <si>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</si>
  <si>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</si>
  <si>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</si>
  <si>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</si>
  <si>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</si>
  <si>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</si>
  <si>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</si>
  <si>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</si>
  <si>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</si>
  <si>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</si>
  <si>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</si>
  <si>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</si>
  <si>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</si>
  <si>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</si>
  <si>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</si>
  <si>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</si>
  <si>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</si>
  <si>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</si>
  <si>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</si>
  <si>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</si>
  <si>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</si>
  <si>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</si>
  <si>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</si>
  <si>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</si>
  <si>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</si>
  <si>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</si>
  <si>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</si>
  <si>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</si>
  <si>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</si>
  <si>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</si>
  <si>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</si>
  <si>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</si>
  <si>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</si>
  <si>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</si>
  <si>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</si>
  <si>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</si>
  <si>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</si>
  <si>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</si>
  <si>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</si>
  <si>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</si>
  <si>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</si>
  <si>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</si>
  <si>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</si>
  <si>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</si>
  <si>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</si>
  <si>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</si>
  <si>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</si>
  <si>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</si>
  <si>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</si>
  <si>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</si>
  <si>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</si>
  <si>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</si>
  <si>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</si>
  <si>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</si>
  <si>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</si>
  <si>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</si>
  <si>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</si>
  <si>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</si>
  <si>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</si>
  <si>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</si>
  <si>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</si>
  <si>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</si>
  <si>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</si>
  <si>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</si>
  <si>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</si>
  <si>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</si>
  <si>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</si>
  <si>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</si>
  <si>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</si>
  <si>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</si>
  <si>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</si>
  <si>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</si>
  <si>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</si>
  <si>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</si>
  <si>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</si>
  <si>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</si>
  <si>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</si>
  <si>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</si>
  <si>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</si>
  <si>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</si>
  <si>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</si>
  <si>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</si>
  <si>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</si>
  <si>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</si>
  <si>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</si>
  <si>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</si>
  <si>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</si>
  <si>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</si>
  <si>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</si>
  <si>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</si>
  <si>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</si>
  <si>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</si>
  <si>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</si>
  <si>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</si>
  <si>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</si>
  <si>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</si>
  <si>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</si>
  <si>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</si>
  <si>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</si>
  <si>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</si>
  <si>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</si>
  <si>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</si>
  <si>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</si>
  <si>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</si>
  <si>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</si>
  <si>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</si>
  <si>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</si>
  <si>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</si>
  <si>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</si>
  <si>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</si>
  <si>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</si>
  <si>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</si>
  <si>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</si>
  <si>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</si>
  <si>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</si>
  <si>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</si>
  <si>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</si>
  <si>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</si>
  <si>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</si>
  <si>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</si>
  <si>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</si>
  <si>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</si>
  <si>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</si>
  <si>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</si>
  <si>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</si>
  <si>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</si>
  <si>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</si>
  <si>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</si>
  <si>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</si>
  <si>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</si>
  <si>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</si>
  <si>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</si>
  <si>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</si>
  <si>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</si>
  <si>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</si>
  <si>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</si>
  <si>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</si>
  <si>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</si>
  <si>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</si>
  <si>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</si>
  <si>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</si>
  <si>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</si>
  <si>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</si>
  <si>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</si>
  <si>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</si>
  <si>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</si>
  <si>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</si>
  <si>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</si>
  <si>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</si>
  <si>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</si>
  <si>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</si>
  <si>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</si>
  <si>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</si>
  <si>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</si>
  <si>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</si>
  <si>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</si>
  <si>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</si>
  <si>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</si>
  <si>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</si>
  <si>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</si>
  <si>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</si>
  <si>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</si>
  <si>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</si>
  <si>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</si>
  <si>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</si>
  <si>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</si>
  <si>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</si>
  <si>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</si>
  <si>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</si>
  <si>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</si>
  <si>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</si>
  <si>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</si>
  <si>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</si>
  <si>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</si>
  <si>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</si>
  <si>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</si>
  <si>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</si>
  <si>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</si>
  <si>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</si>
  <si>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</si>
  <si>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</si>
  <si>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</si>
  <si>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</si>
  <si>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</si>
  <si>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</si>
  <si>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</si>
  <si>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</si>
  <si>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</si>
  <si>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</si>
  <si>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</si>
  <si>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</si>
  <si>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</si>
  <si>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</si>
  <si>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</si>
  <si>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</si>
  <si>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</si>
  <si>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</si>
  <si>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</si>
  <si>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</si>
  <si>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</si>
  <si>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</si>
  <si>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</si>
  <si>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</si>
  <si>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</si>
  <si>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</si>
  <si>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</si>
  <si>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</si>
  <si>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</si>
  <si>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</si>
  <si>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</si>
  <si>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</si>
  <si>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</si>
  <si>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</si>
  <si>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</si>
  <si>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</si>
  <si>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</si>
  <si>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</si>
  <si>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</si>
  <si>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</si>
  <si>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</si>
  <si>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</si>
  <si>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</si>
  <si>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</si>
  <si>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</si>
  <si>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</si>
  <si>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</si>
  <si>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</si>
  <si>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</si>
  <si>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</si>
  <si>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</si>
  <si>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</si>
  <si>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</si>
  <si>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</si>
  <si>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</si>
  <si>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</si>
  <si>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</si>
  <si>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</si>
  <si>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</si>
  <si>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</si>
  <si>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</si>
  <si>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</si>
  <si>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</si>
  <si>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</si>
  <si>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</si>
  <si>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</si>
  <si>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</si>
  <si>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</si>
  <si>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</si>
  <si>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</si>
  <si>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</si>
  <si>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</si>
  <si>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</si>
  <si>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</si>
  <si>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</si>
  <si>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</si>
  <si>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</si>
  <si>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</si>
  <si>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</si>
  <si>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</si>
  <si>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</si>
  <si>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</si>
  <si>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</si>
  <si>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</si>
  <si>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</si>
  <si>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</si>
  <si>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</si>
  <si>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</si>
  <si>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</si>
  <si>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</si>
  <si>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</si>
  <si>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</si>
  <si>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</si>
  <si>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</si>
  <si>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</si>
  <si>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</si>
  <si>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</si>
  <si>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</si>
  <si>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</si>
  <si>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</si>
  <si>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</si>
  <si>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</si>
  <si>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</si>
  <si>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</si>
  <si>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</si>
  <si>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</si>
  <si>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</si>
  <si>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</si>
  <si>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</si>
  <si>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</si>
  <si>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</si>
  <si>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</si>
  <si>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</si>
  <si>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</si>
  <si>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</si>
  <si>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</si>
  <si>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</si>
  <si>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</si>
  <si>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</si>
  <si>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</si>
  <si>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</si>
  <si>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</si>
  <si>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</si>
  <si>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</si>
  <si>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</si>
  <si>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</si>
  <si>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</si>
  <si>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</si>
  <si>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</si>
  <si>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</si>
  <si>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</si>
  <si>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</si>
  <si>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</si>
  <si>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</si>
  <si>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</si>
  <si>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</si>
  <si>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</si>
  <si>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</si>
  <si>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</si>
  <si>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</si>
  <si>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</si>
  <si>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</si>
  <si>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</si>
  <si>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</si>
  <si>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</si>
  <si>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</si>
  <si>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</si>
  <si>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</si>
  <si>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</si>
  <si>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</si>
  <si>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</si>
  <si>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</si>
  <si>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</si>
  <si>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</si>
  <si>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</si>
  <si>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</si>
  <si>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</si>
  <si>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</si>
  <si>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</si>
  <si>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</si>
  <si>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</si>
  <si>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</si>
  <si>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</si>
  <si>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</si>
  <si>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</si>
  <si>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</si>
  <si>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</si>
  <si>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</si>
  <si>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</si>
  <si>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</si>
  <si>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</si>
  <si>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</si>
  <si>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</si>
  <si>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</si>
  <si>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</si>
  <si>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</si>
  <si>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</si>
  <si>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</si>
  <si>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</si>
  <si>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</si>
  <si>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</si>
  <si>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</si>
  <si>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</si>
  <si>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</si>
  <si>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</si>
  <si>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</si>
  <si>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</si>
  <si>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</si>
  <si>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</si>
  <si>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</si>
  <si>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</si>
  <si>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</si>
  <si>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</si>
  <si>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</si>
  <si>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</si>
  <si>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</si>
  <si>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</si>
  <si>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</si>
  <si>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</si>
  <si>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</si>
  <si>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</si>
  <si>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</si>
  <si>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</si>
  <si>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</si>
  <si>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</si>
  <si>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</si>
  <si>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</si>
  <si>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</si>
  <si>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</si>
  <si>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</si>
  <si>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</si>
  <si>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</si>
  <si>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</si>
  <si>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</si>
  <si>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</si>
  <si>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</si>
  <si>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</si>
  <si>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</si>
  <si>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</si>
  <si>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</si>
  <si>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</si>
  <si>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</si>
  <si>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</si>
  <si>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</si>
  <si>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</si>
  <si>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</si>
  <si>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</si>
  <si>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</si>
  <si>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</si>
  <si>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</si>
  <si>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</si>
  <si>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</si>
  <si>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</si>
  <si>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</si>
  <si>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</si>
  <si>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</si>
  <si>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</si>
  <si>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</si>
  <si>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</si>
  <si>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</si>
  <si>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</si>
  <si>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</si>
  <si>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</si>
  <si>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</si>
  <si>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</si>
  <si>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</si>
  <si>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</si>
  <si>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</si>
  <si>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</si>
  <si>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</si>
  <si>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</si>
  <si>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</si>
  <si>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</si>
  <si>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</si>
  <si>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</si>
  <si>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</si>
  <si>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</si>
  <si>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</si>
  <si>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</si>
  <si>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</si>
  <si>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</si>
  <si>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</si>
  <si>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</si>
  <si>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</si>
  <si>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</si>
  <si>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</si>
  <si>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</si>
  <si>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</si>
  <si>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</si>
  <si>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</si>
  <si>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</si>
  <si>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</si>
  <si>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</si>
  <si>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</si>
  <si>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</si>
  <si>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</si>
  <si>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</si>
  <si>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</si>
  <si>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</si>
  <si>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</si>
  <si>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</si>
  <si>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</si>
  <si>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</si>
  <si>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</si>
  <si>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</si>
  <si>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</si>
  <si>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</si>
  <si>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</si>
  <si>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</si>
  <si>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</si>
  <si>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</si>
  <si>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</si>
  <si>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</si>
  <si>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</si>
  <si>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</si>
  <si>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</si>
  <si>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</si>
  <si>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</si>
  <si>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</si>
  <si>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</si>
  <si>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</si>
  <si>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</si>
  <si>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</si>
  <si>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</si>
  <si>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</si>
  <si>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</si>
  <si>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</si>
  <si>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</si>
  <si>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</si>
  <si>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</si>
  <si>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</si>
  <si>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</si>
  <si>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</si>
  <si>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</si>
  <si>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</si>
  <si>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</si>
  <si>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</si>
  <si>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</si>
  <si>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</si>
  <si>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</si>
  <si>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</si>
  <si>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</si>
  <si>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</si>
  <si>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</si>
  <si>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</si>
  <si>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</si>
  <si>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</si>
  <si>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</si>
  <si>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</si>
  <si>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</si>
  <si>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</si>
  <si>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</si>
  <si>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</si>
  <si>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</si>
  <si>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</si>
  <si>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</si>
  <si>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</si>
  <si>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</si>
  <si>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</si>
  <si>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</si>
  <si>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</si>
  <si>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</si>
  <si>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</si>
  <si>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</si>
  <si>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</si>
  <si>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</si>
  <si>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</si>
  <si>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</si>
  <si>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</si>
  <si>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</si>
  <si>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</si>
  <si>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</si>
  <si>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</si>
  <si>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</si>
  <si>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</si>
  <si>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</si>
  <si>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</si>
  <si>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</si>
  <si>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</si>
  <si>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</si>
  <si>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</si>
  <si>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</si>
  <si>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</si>
  <si>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</si>
  <si>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</si>
  <si>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</si>
  <si>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</si>
  <si>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</si>
  <si>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</si>
  <si>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</si>
  <si>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</si>
  <si>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</si>
  <si>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</si>
  <si>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</si>
  <si>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</si>
  <si>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</si>
  <si>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</si>
  <si>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</si>
  <si>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</si>
  <si>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</si>
  <si>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</si>
  <si>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</si>
  <si>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</si>
  <si>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</si>
  <si>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</si>
  <si>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</si>
  <si>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</si>
  <si>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</si>
  <si>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</si>
  <si>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</si>
  <si>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</si>
  <si>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</si>
  <si>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</si>
  <si>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</si>
  <si>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</si>
  <si>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</si>
  <si>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</si>
  <si>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</si>
  <si>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</si>
  <si>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</si>
  <si>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</si>
  <si>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</si>
  <si>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</si>
  <si>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</si>
  <si>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</si>
  <si>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</si>
  <si>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</si>
  <si>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</si>
  <si>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</si>
  <si>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</si>
  <si>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</si>
  <si>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</si>
  <si>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</si>
  <si>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</si>
  <si>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</si>
  <si>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</si>
  <si>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</si>
  <si>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</si>
  <si>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</si>
  <si>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</si>
  <si>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</si>
  <si>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</si>
  <si>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</si>
  <si>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</si>
  <si>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</si>
  <si>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</si>
  <si>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</si>
  <si>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</si>
  <si>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</si>
  <si>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</si>
  <si>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</si>
  <si>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</si>
  <si>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</si>
  <si>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</si>
  <si>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</si>
  <si>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</si>
  <si>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</si>
  <si>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</si>
  <si>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</si>
  <si>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</si>
  <si>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</si>
  <si>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</si>
  <si>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</si>
  <si>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</si>
  <si>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</si>
  <si>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</si>
  <si>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</si>
  <si>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</si>
  <si>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</si>
  <si>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</si>
  <si>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</si>
  <si>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</si>
  <si>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</si>
  <si>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</si>
  <si>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</si>
  <si>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</si>
  <si>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</si>
  <si>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</si>
  <si>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</si>
  <si>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</si>
  <si>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</si>
  <si>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</si>
  <si>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</si>
  <si>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</si>
  <si>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</si>
  <si>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</si>
  <si>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</si>
  <si>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</si>
  <si>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</si>
  <si>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</si>
  <si>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</si>
  <si>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</si>
  <si>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</si>
  <si>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</si>
  <si>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</si>
  <si>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</si>
  <si>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</si>
  <si>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</si>
  <si>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</si>
  <si>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</si>
  <si>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</si>
  <si>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</si>
  <si>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</si>
  <si>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</si>
  <si>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</si>
  <si>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</si>
  <si>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</si>
  <si>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</si>
  <si>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</si>
  <si>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</si>
  <si>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</si>
  <si>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</si>
  <si>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</si>
  <si>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</si>
  <si>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</si>
  <si>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</si>
  <si>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</si>
  <si>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</si>
  <si>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</si>
  <si>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</si>
  <si>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</si>
  <si>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</si>
  <si>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</si>
  <si>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</si>
  <si>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</si>
  <si>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</si>
  <si>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</si>
  <si>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</si>
  <si>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</si>
  <si>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</si>
  <si>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</si>
  <si>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</si>
  <si>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</si>
  <si>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</si>
  <si>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</si>
  <si>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</si>
  <si>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</si>
  <si>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</si>
  <si>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</si>
  <si>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</si>
  <si>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</si>
  <si>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</si>
  <si>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</si>
  <si>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</si>
  <si>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</si>
  <si>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</si>
  <si>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</si>
  <si>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</si>
  <si>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</si>
  <si>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</si>
  <si>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</si>
  <si>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</si>
  <si>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</si>
  <si>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</si>
  <si>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</si>
  <si>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</si>
  <si>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</si>
  <si>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</si>
  <si>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</si>
  <si>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</si>
  <si>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</si>
  <si>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</si>
  <si>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</si>
  <si>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</si>
  <si>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</si>
  <si>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</si>
  <si>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</si>
  <si>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</si>
  <si>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</si>
  <si>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</si>
  <si>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</si>
  <si>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</si>
  <si>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</si>
  <si>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</si>
  <si>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</si>
  <si>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</si>
  <si>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</si>
  <si>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</si>
  <si>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</si>
  <si>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</si>
  <si>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</si>
  <si>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</si>
  <si>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</si>
  <si>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</si>
  <si>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</si>
  <si>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</si>
  <si>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</si>
  <si>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</si>
  <si>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</si>
  <si>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</si>
  <si>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</si>
  <si>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</si>
  <si>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</si>
  <si>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</si>
  <si>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</si>
  <si>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</si>
  <si>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</si>
  <si>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</si>
  <si>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</si>
  <si>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</si>
  <si>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</si>
  <si>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</si>
  <si>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</si>
  <si>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</si>
  <si>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</si>
  <si>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</si>
  <si>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</si>
  <si>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</si>
  <si>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</si>
  <si>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</si>
  <si>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</si>
  <si>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</si>
  <si>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</si>
  <si>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</si>
  <si>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</si>
  <si>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</si>
  <si>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</si>
  <si>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</si>
  <si>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</si>
  <si>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</si>
  <si>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</si>
  <si>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</si>
  <si>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</si>
  <si>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</si>
  <si>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</si>
  <si>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</si>
  <si>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</si>
  <si>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</si>
  <si>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</si>
  <si>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</si>
  <si>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</si>
  <si>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</si>
  <si>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</si>
  <si>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</si>
  <si>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</si>
  <si>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</si>
  <si>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</si>
  <si>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</si>
  <si>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</si>
  <si>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</si>
  <si>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</si>
  <si>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</si>
  <si>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</si>
  <si>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</si>
  <si>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</si>
  <si>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</si>
  <si>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</si>
  <si>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</si>
  <si>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</si>
  <si>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</si>
  <si>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</si>
  <si>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</si>
  <si>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</si>
  <si>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</si>
  <si>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</si>
  <si>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</si>
  <si>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</si>
  <si>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</si>
  <si>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</si>
  <si>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</si>
  <si>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</si>
  <si>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</si>
  <si>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</si>
  <si>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</si>
  <si>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</si>
  <si>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</si>
  <si>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</si>
  <si>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</si>
  <si>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</si>
  <si>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</si>
  <si>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</si>
  <si>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</si>
  <si>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</si>
  <si>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</si>
  <si>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</si>
  <si>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</si>
  <si>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</si>
  <si>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</si>
  <si>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</si>
  <si>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</si>
  <si>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</si>
  <si>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</si>
  <si>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</si>
  <si>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</si>
  <si>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</si>
  <si>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</si>
  <si>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</si>
  <si>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</si>
  <si>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</si>
  <si>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</si>
  <si>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</si>
  <si>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</si>
  <si>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</si>
  <si>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</si>
  <si>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</si>
  <si>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</si>
  <si>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</si>
  <si>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</si>
  <si>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</si>
  <si>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</si>
  <si>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</si>
  <si>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</si>
  <si>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</si>
  <si>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</si>
  <si>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</si>
  <si>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</si>
  <si>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</si>
  <si>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</si>
  <si>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</si>
  <si>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</si>
  <si>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</si>
  <si>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</si>
  <si>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</si>
  <si>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</si>
  <si>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</si>
  <si>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</si>
  <si>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</si>
  <si>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</si>
  <si>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</si>
  <si>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</si>
  <si>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</si>
  <si>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</si>
  <si>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</si>
  <si>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</si>
  <si>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</si>
  <si>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</si>
  <si>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</si>
  <si>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</si>
  <si>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</si>
  <si>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</si>
  <si>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</si>
  <si>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</si>
  <si>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</si>
  <si>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</si>
  <si>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</si>
  <si>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</si>
  <si>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</si>
  <si>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</si>
  <si>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</si>
  <si>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</si>
  <si>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</si>
  <si>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</si>
  <si>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</si>
  <si>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</si>
  <si>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</si>
  <si>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</si>
  <si>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</si>
  <si>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</si>
  <si>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</si>
  <si>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</si>
  <si>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</si>
  <si>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</si>
  <si>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</si>
  <si>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</si>
  <si>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</si>
  <si>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</si>
  <si>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</si>
  <si>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</si>
  <si>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</si>
  <si>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</si>
  <si>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</si>
  <si>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</si>
  <si>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</si>
  <si>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</si>
  <si>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</si>
  <si>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</si>
  <si>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</si>
  <si>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</si>
  <si>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</si>
  <si>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</si>
  <si>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</si>
  <si>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</si>
  <si>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</si>
  <si>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</si>
  <si>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</si>
  <si>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</si>
  <si>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</si>
  <si>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</si>
  <si>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</si>
  <si>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</si>
  <si>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</si>
  <si>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</si>
  <si>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</si>
  <si>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</si>
  <si>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</si>
  <si>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</si>
  <si>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</si>
  <si>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</si>
  <si>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</si>
  <si>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</si>
  <si>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</si>
  <si>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</si>
  <si>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</si>
  <si>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</si>
  <si>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</si>
  <si>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</si>
  <si>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</si>
  <si>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</si>
  <si>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</si>
  <si>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</si>
  <si>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</si>
  <si>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</si>
  <si>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</si>
  <si>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</si>
  <si>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</si>
  <si>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</si>
  <si>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</si>
  <si>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</si>
  <si>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</si>
  <si>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</si>
  <si>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</si>
  <si>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</si>
  <si>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</si>
  <si>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</si>
  <si>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</si>
  <si>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</si>
  <si>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</si>
  <si>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</si>
  <si>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</si>
  <si>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</si>
  <si>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</si>
  <si>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</si>
  <si>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</si>
  <si>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</si>
  <si>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</si>
  <si>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</si>
  <si>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</si>
  <si>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</si>
  <si>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</si>
  <si>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</si>
  <si>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</si>
  <si>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</si>
  <si>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</si>
  <si>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</si>
  <si>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</si>
  <si>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</si>
  <si>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</si>
  <si>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</si>
  <si>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</si>
  <si>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</si>
  <si>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</si>
  <si>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</si>
  <si>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</si>
  <si>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</si>
  <si>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</si>
  <si>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</si>
  <si>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</si>
  <si>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</si>
  <si>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</si>
  <si>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</si>
  <si>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</si>
  <si>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</si>
  <si>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</si>
  <si>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</si>
  <si>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</si>
  <si>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</si>
  <si>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</si>
  <si>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</si>
  <si>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</si>
  <si>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</si>
  <si>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</si>
  <si>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</si>
  <si>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</si>
  <si>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</si>
  <si>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</si>
  <si>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</si>
  <si>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</si>
  <si>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</si>
  <si>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</si>
  <si>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</si>
  <si>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</si>
  <si>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</si>
  <si>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</si>
  <si>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</si>
  <si>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</si>
  <si>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</si>
  <si>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</si>
  <si>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</si>
  <si>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</si>
  <si>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</si>
  <si>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</si>
  <si>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</si>
  <si>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</si>
  <si>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</si>
  <si>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</si>
  <si>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</si>
  <si>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</si>
  <si>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</si>
  <si>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</si>
  <si>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</si>
  <si>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</si>
  <si>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</si>
  <si>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</si>
  <si>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</si>
  <si>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</si>
  <si>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</si>
  <si>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</si>
  <si>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</si>
  <si>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</si>
  <si>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</si>
  <si>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</si>
  <si>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</si>
  <si>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</si>
  <si>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</si>
  <si>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</si>
  <si>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</si>
  <si>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</si>
  <si>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</si>
  <si>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</si>
  <si>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</si>
  <si>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</si>
  <si>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</si>
  <si>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</si>
  <si>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</si>
  <si>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</si>
  <si>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</si>
  <si>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</si>
  <si>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</si>
  <si>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</si>
  <si>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</si>
  <si>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</si>
  <si>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</si>
  <si>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</si>
  <si>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</si>
  <si>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</si>
  <si>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</si>
  <si>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</si>
  <si>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</si>
  <si>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</si>
  <si>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</si>
  <si>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</si>
  <si>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</si>
  <si>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</si>
  <si>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</si>
  <si>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</si>
  <si>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</si>
  <si>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</si>
  <si>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</si>
  <si>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</si>
  <si>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</si>
  <si>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</si>
  <si>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</si>
  <si>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</si>
  <si>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</si>
  <si>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</si>
  <si>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</si>
  <si>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</si>
  <si>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</si>
  <si>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</si>
  <si>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</si>
  <si>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</si>
  <si>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</si>
  <si>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</si>
  <si>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</si>
  <si>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</si>
  <si>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</si>
  <si>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</si>
  <si>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</si>
  <si>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</si>
  <si>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</si>
  <si>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</si>
  <si>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</si>
  <si>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</si>
  <si>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</si>
  <si>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</si>
  <si>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</si>
  <si>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</si>
  <si>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</si>
  <si>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</si>
  <si>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</si>
  <si>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</si>
  <si>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</si>
  <si>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</si>
  <si>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</si>
  <si>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</si>
  <si>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</si>
  <si>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</si>
  <si>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</si>
  <si>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</si>
  <si>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</si>
  <si>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</si>
  <si>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</si>
  <si>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</si>
  <si>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</si>
  <si>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</si>
  <si>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</si>
  <si>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</si>
  <si>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</si>
  <si>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</si>
  <si>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</si>
  <si>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</si>
  <si>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</si>
  <si>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</si>
  <si>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</si>
  <si>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</si>
  <si>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</si>
  <si>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</si>
  <si>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</si>
  <si>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</si>
  <si>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</si>
  <si>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</si>
  <si>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</si>
  <si>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</si>
  <si>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</si>
  <si>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</si>
  <si>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</si>
  <si>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</si>
  <si>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</si>
  <si>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</si>
  <si>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</si>
  <si>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</si>
  <si>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</si>
  <si>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</si>
  <si>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</si>
  <si>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</si>
  <si>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</si>
  <si>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</si>
  <si>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</si>
  <si>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</si>
  <si>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</si>
  <si>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</si>
  <si>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</si>
  <si>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</si>
  <si>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</si>
  <si>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</si>
  <si>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</si>
  <si>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</si>
  <si>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</si>
  <si>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</si>
  <si>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</si>
  <si>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</si>
  <si>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</si>
  <si>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</si>
  <si>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</si>
  <si>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</si>
  <si>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</si>
  <si>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</si>
  <si>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</si>
  <si>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</si>
  <si>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</si>
  <si>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</si>
  <si>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</si>
  <si>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</si>
  <si>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</si>
  <si>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</si>
  <si>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</si>
  <si>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</si>
  <si>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</si>
  <si>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</si>
  <si>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</si>
  <si>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</si>
  <si>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</si>
  <si>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</si>
  <si>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</si>
  <si>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</si>
  <si>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</si>
  <si>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</si>
  <si>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</si>
  <si>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</si>
  <si>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</si>
  <si>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</si>
  <si>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</si>
  <si>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</si>
  <si>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</si>
  <si>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</si>
  <si>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</si>
  <si>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</si>
  <si>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</si>
  <si>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</si>
  <si>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</si>
  <si>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</si>
  <si>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</si>
  <si>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</si>
  <si>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</si>
  <si>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</si>
  <si>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</si>
  <si>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</si>
  <si>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</si>
  <si>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</si>
  <si>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</si>
  <si>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</si>
  <si>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</si>
  <si>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</si>
  <si>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</si>
  <si>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</si>
  <si>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</si>
  <si>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</si>
  <si>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</si>
  <si>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</si>
  <si>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</si>
  <si>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</si>
  <si>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</si>
  <si>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</si>
  <si>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</si>
  <si>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</si>
  <si>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</si>
  <si>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</si>
  <si>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</si>
  <si>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</si>
  <si>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</si>
  <si>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</si>
  <si>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</si>
  <si>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</si>
  <si>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</si>
  <si>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</si>
  <si>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</si>
  <si>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</si>
  <si>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</si>
  <si>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</si>
  <si>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</si>
  <si>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</si>
  <si>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</si>
  <si>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</si>
  <si>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</si>
  <si>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</si>
  <si>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</si>
  <si>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</si>
  <si>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</si>
  <si>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</si>
  <si>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</si>
  <si>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</si>
  <si>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</si>
  <si>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</si>
  <si>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</si>
  <si>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</si>
  <si>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</si>
  <si>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</si>
  <si>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</si>
  <si>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</si>
  <si>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</si>
  <si>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</si>
  <si>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</si>
  <si>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</si>
  <si>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</si>
  <si>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</si>
  <si>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</si>
  <si>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</si>
  <si>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</si>
  <si>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</si>
  <si>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</si>
  <si>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</si>
  <si>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</si>
  <si>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</si>
  <si>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</si>
  <si>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</si>
  <si>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</si>
  <si>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</si>
  <si>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</si>
  <si>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</si>
  <si>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</si>
  <si>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</si>
  <si>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</si>
  <si>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</si>
  <si>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</si>
  <si>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</si>
  <si>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</si>
  <si>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</si>
  <si>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</si>
  <si>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</si>
  <si>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</si>
  <si>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</si>
  <si>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</si>
  <si>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</si>
  <si>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</si>
  <si>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</si>
  <si>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</si>
  <si>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</si>
  <si>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</si>
  <si>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</si>
  <si>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</si>
  <si>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</si>
  <si>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</si>
  <si>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</si>
  <si>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</si>
  <si>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</si>
  <si>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</si>
  <si>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</si>
  <si>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</si>
  <si>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</si>
  <si>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</si>
  <si>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</si>
  <si>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</si>
  <si>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</si>
  <si>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</si>
  <si>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</si>
  <si>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</si>
  <si>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</si>
  <si>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</si>
  <si>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</si>
  <si>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</si>
  <si>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</si>
  <si>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</si>
  <si>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</si>
  <si>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</si>
  <si>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</si>
  <si>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</si>
  <si>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</si>
  <si>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</si>
  <si>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</si>
  <si>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</si>
  <si>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</si>
  <si>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</si>
  <si>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</si>
  <si>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</si>
  <si>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</si>
  <si>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</si>
  <si>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</si>
  <si>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</si>
  <si>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</si>
  <si>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</si>
  <si>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</si>
  <si>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</si>
  <si>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</si>
  <si>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</si>
  <si>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</si>
  <si>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</si>
  <si>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</si>
  <si>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</si>
  <si>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</si>
  <si>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</si>
  <si>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</si>
  <si>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</si>
  <si>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</si>
  <si>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</si>
  <si>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</si>
  <si>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</si>
  <si>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</si>
  <si>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</si>
  <si>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</si>
  <si>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</si>
  <si>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</si>
  <si>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</si>
  <si>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</si>
  <si>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</si>
  <si>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</si>
  <si>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</si>
  <si>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</si>
  <si>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</si>
  <si>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</si>
  <si>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</si>
  <si>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</si>
  <si>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</si>
  <si>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</si>
  <si>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</si>
  <si>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</si>
  <si>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</si>
  <si>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</si>
  <si>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</si>
  <si>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</si>
  <si>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</si>
  <si>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</si>
  <si>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</si>
  <si>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</si>
  <si>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</si>
  <si>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</si>
  <si>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</si>
  <si>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</si>
  <si>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</si>
  <si>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</si>
  <si>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</si>
  <si>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</si>
  <si>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</si>
  <si>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</si>
  <si>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</si>
  <si>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</si>
  <si>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</si>
  <si>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</si>
  <si>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</si>
  <si>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</si>
  <si>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</si>
  <si>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</si>
  <si>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</si>
  <si>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</si>
  <si>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</si>
  <si>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</si>
  <si>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</si>
  <si>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</si>
  <si>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</si>
  <si>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</si>
  <si>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</si>
  <si>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</si>
  <si>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</si>
  <si>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</si>
  <si>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</si>
  <si>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</si>
  <si>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</si>
  <si>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</si>
  <si>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</si>
  <si>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</si>
  <si>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</si>
  <si>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</si>
  <si>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</si>
  <si>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</si>
  <si>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</si>
  <si>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</si>
  <si>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</si>
  <si>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</si>
  <si>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</si>
  <si>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</si>
  <si>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</si>
  <si>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</si>
  <si>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</si>
  <si>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</si>
  <si>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</si>
  <si>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</si>
  <si>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</si>
  <si>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</si>
  <si>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</si>
  <si>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</si>
  <si>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</si>
  <si>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</si>
  <si>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</si>
  <si>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</si>
  <si>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</si>
  <si>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</si>
  <si>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</si>
  <si>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</si>
  <si>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</si>
  <si>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</si>
  <si>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</si>
  <si>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</si>
  <si>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</si>
  <si>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</si>
  <si>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</si>
  <si>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</si>
  <si>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</si>
  <si>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</si>
  <si>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</si>
  <si>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</si>
  <si>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</si>
  <si>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</si>
  <si>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</si>
  <si>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</si>
  <si>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</si>
  <si>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</si>
  <si>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</si>
  <si>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</si>
  <si>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</si>
  <si>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</si>
  <si>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</si>
  <si>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</si>
  <si>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</si>
  <si>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</si>
  <si>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</si>
  <si>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</si>
  <si>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</si>
  <si>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</si>
  <si>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</si>
  <si>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</si>
  <si>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</si>
  <si>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</si>
  <si>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</si>
  <si>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</si>
  <si>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</si>
  <si>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</si>
  <si>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</si>
  <si>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</si>
  <si>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</si>
  <si>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</si>
  <si>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</si>
  <si>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</si>
  <si>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</si>
  <si>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</si>
  <si>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</si>
  <si>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</si>
  <si>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</si>
  <si>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</si>
  <si>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</si>
  <si>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</si>
  <si>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</si>
  <si>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</si>
  <si>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</si>
  <si>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</si>
  <si>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</si>
  <si>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</si>
  <si>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</si>
  <si>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</si>
  <si>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</si>
  <si>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</si>
  <si>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</si>
  <si>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</si>
  <si>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</si>
  <si>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</si>
  <si>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</si>
  <si>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</si>
  <si>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</si>
  <si>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</si>
  <si>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</si>
  <si>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</si>
  <si>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</si>
  <si>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</si>
  <si>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</si>
  <si>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</si>
  <si>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</si>
  <si>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</si>
  <si>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</si>
  <si>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</si>
  <si>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</si>
  <si>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</si>
  <si>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</si>
  <si>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</si>
  <si>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</si>
  <si>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</si>
  <si>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</si>
  <si>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</si>
  <si>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</si>
  <si>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</si>
  <si>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</si>
  <si>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</si>
  <si>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</si>
  <si>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</si>
  <si>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</si>
  <si>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</si>
  <si>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</si>
  <si>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</si>
  <si>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</si>
  <si>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</si>
  <si>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</si>
  <si>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</si>
  <si>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</si>
  <si>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</si>
  <si>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</si>
  <si>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</si>
  <si>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</si>
  <si>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</si>
  <si>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</si>
  <si>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</si>
  <si>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</si>
  <si>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</si>
  <si>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</si>
  <si>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</si>
  <si>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</si>
  <si>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</si>
  <si>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</si>
  <si>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</si>
  <si>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</si>
  <si>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</si>
  <si>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</si>
  <si>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</si>
  <si>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</si>
  <si>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</si>
  <si>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</si>
  <si>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</si>
  <si>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</si>
  <si>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</si>
  <si>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</si>
  <si>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</si>
  <si>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</si>
  <si>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</si>
  <si>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</si>
  <si>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</si>
  <si>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</si>
  <si>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</si>
  <si>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</si>
  <si>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</si>
  <si>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</si>
  <si>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</si>
  <si>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</si>
  <si>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</si>
  <si>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</si>
  <si>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</si>
  <si>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</si>
  <si>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</si>
  <si>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</si>
  <si>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</si>
  <si>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</si>
  <si>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</si>
  <si>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</si>
  <si>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</si>
  <si>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</si>
  <si>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</si>
  <si>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</si>
  <si>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</si>
  <si>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</si>
  <si>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</si>
  <si>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</si>
  <si>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</si>
  <si>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</si>
  <si>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</si>
  <si>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</si>
  <si>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</si>
  <si>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</si>
  <si>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</si>
  <si>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</si>
  <si>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</si>
  <si>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</si>
  <si>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</si>
  <si>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</si>
  <si>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</si>
  <si>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</si>
  <si>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</si>
  <si>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</si>
  <si>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</si>
  <si>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</si>
  <si>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</si>
  <si>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</si>
  <si>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</si>
  <si>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</si>
  <si>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</si>
  <si>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</si>
  <si>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</si>
  <si>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</si>
  <si>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</si>
  <si>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</si>
  <si>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</si>
  <si>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</si>
  <si>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</si>
  <si>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</si>
  <si>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</si>
  <si>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</si>
  <si>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</si>
  <si>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</si>
  <si>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</si>
  <si>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</si>
  <si>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</si>
  <si>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</si>
  <si>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</si>
  <si>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</si>
  <si>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</si>
  <si>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</si>
  <si>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</si>
  <si>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</si>
  <si>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</si>
  <si>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</si>
  <si>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</si>
  <si>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</si>
  <si>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</si>
  <si>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</si>
  <si>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</si>
  <si>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</si>
  <si>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</si>
  <si>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</si>
  <si>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</si>
  <si>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</si>
  <si>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</si>
  <si>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</si>
  <si>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</si>
  <si>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</si>
  <si>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</si>
  <si>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</si>
  <si>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</si>
  <si>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</si>
  <si>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</si>
  <si>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</si>
  <si>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</si>
  <si>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</si>
  <si>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</si>
  <si>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</si>
  <si>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</si>
  <si>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</si>
  <si>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</si>
  <si>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</si>
  <si>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</si>
  <si>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</si>
  <si>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</si>
  <si>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</si>
  <si>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</si>
  <si>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</si>
  <si>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</si>
  <si>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</si>
  <si>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</si>
  <si>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</si>
  <si>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</si>
  <si>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</si>
  <si>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</si>
  <si>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</si>
  <si>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</si>
  <si>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</si>
  <si>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</si>
  <si>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</si>
  <si>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</si>
  <si>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</si>
  <si>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</si>
  <si>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</si>
  <si>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</si>
  <si>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</si>
  <si>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</si>
  <si>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</si>
  <si>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</si>
  <si>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</si>
  <si>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</si>
  <si>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</si>
  <si>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</si>
  <si>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</si>
  <si>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</si>
  <si>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</si>
  <si>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</si>
  <si>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</si>
  <si>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</si>
  <si>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</si>
  <si>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</si>
  <si>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</si>
  <si>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</si>
  <si>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</si>
  <si>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</si>
  <si>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</si>
  <si>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</si>
  <si>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</si>
  <si>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</si>
  <si>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</si>
  <si>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</si>
  <si>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</si>
  <si>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</si>
  <si>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</si>
  <si>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</si>
  <si>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</si>
  <si>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</si>
  <si>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</si>
  <si>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</si>
  <si>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</si>
  <si>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</si>
  <si>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</si>
  <si>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</si>
  <si>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</si>
  <si>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</si>
  <si>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</si>
  <si>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</si>
  <si>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</si>
  <si>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</si>
  <si>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</si>
  <si>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</si>
  <si>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</si>
  <si>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</si>
  <si>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</si>
  <si>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</si>
  <si>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</si>
  <si>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</si>
  <si>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</si>
  <si>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</si>
  <si>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</si>
  <si>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</si>
  <si>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</si>
  <si>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</si>
  <si>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</si>
  <si>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</si>
  <si>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</si>
  <si>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</si>
  <si>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</si>
  <si>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</si>
  <si>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</si>
  <si>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</si>
  <si>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</si>
  <si>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</si>
  <si>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</si>
  <si>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</si>
  <si>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</si>
  <si>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</si>
  <si>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</si>
  <si>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</si>
  <si>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</si>
  <si>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</si>
  <si>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</si>
  <si>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</si>
  <si>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</si>
  <si>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</si>
  <si>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</si>
  <si>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</si>
  <si>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</si>
  <si>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</si>
  <si>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</si>
  <si>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</si>
  <si>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</si>
  <si>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</si>
  <si>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</si>
  <si>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</si>
  <si>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</si>
  <si>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</si>
  <si>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</si>
  <si>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</si>
  <si>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</si>
  <si>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</si>
  <si>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</si>
  <si>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</si>
  <si>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</si>
  <si>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</si>
  <si>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</si>
  <si>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</si>
  <si>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</si>
  <si>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</si>
  <si>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</si>
  <si>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</si>
  <si>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</si>
  <si>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</si>
  <si>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</si>
  <si>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</si>
  <si>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</si>
  <si>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</si>
  <si>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</si>
  <si>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</si>
  <si>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</si>
  <si>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</si>
  <si>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</si>
  <si>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</si>
  <si>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</si>
  <si>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</si>
  <si>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</si>
  <si>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</si>
  <si>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</si>
  <si>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</si>
  <si>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</si>
  <si>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</si>
  <si>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</si>
  <si>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</si>
  <si>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</si>
  <si>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</si>
  <si>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</si>
  <si>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</si>
  <si>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</si>
  <si>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</si>
  <si>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</si>
  <si>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</si>
  <si>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</si>
  <si>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</si>
  <si>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</si>
  <si>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</si>
  <si>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</si>
  <si>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</si>
  <si>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</si>
  <si>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</si>
  <si>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</si>
  <si>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</si>
  <si>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</si>
  <si>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</si>
  <si>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</si>
  <si>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</si>
  <si>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</si>
  <si>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</si>
  <si>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</si>
  <si>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</si>
  <si>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</si>
  <si>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</si>
  <si>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</si>
  <si>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</si>
  <si>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</si>
  <si>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</si>
  <si>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</si>
  <si>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</si>
  <si>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</si>
  <si>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</si>
  <si>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</si>
  <si>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</si>
  <si>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</si>
  <si>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</si>
  <si>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</si>
  <si>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</si>
  <si>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</si>
  <si>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</si>
  <si>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</si>
  <si>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</si>
  <si>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</si>
  <si>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</si>
  <si>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</si>
  <si>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</si>
  <si>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</si>
  <si>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</si>
  <si>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</si>
  <si>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</si>
  <si>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</si>
  <si>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</si>
  <si>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</si>
  <si>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</si>
  <si>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</si>
  <si>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</si>
  <si>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</si>
  <si>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</si>
  <si>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</si>
  <si>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</si>
  <si>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</si>
  <si>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</si>
  <si>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</si>
  <si>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</si>
  <si>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</si>
  <si>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</si>
  <si>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</si>
  <si>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</si>
  <si>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</si>
  <si>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</si>
  <si>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</si>
  <si>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</si>
  <si>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</si>
  <si>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</si>
  <si>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</si>
  <si>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</si>
  <si>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</si>
  <si>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</si>
  <si>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</si>
  <si>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</si>
  <si>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</si>
  <si>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</si>
  <si>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</si>
  <si>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</si>
  <si>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</si>
  <si>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</si>
  <si>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</si>
  <si>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</si>
  <si>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</si>
  <si>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</si>
  <si>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</si>
  <si>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</si>
  <si>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</si>
  <si>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</si>
  <si>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</si>
  <si>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</si>
  <si>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</si>
  <si>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</si>
  <si>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</si>
  <si>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</si>
  <si>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</si>
  <si>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</si>
  <si>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</si>
  <si>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</si>
  <si>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</si>
  <si>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</si>
  <si>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</si>
  <si>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</si>
  <si>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</si>
  <si>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</si>
  <si>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</si>
  <si>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</si>
  <si>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</si>
  <si>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</si>
  <si>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</si>
  <si>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</si>
  <si>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</si>
  <si>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</si>
  <si>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</si>
  <si>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</si>
  <si>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</si>
  <si>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</si>
  <si>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</si>
  <si>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</si>
  <si>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</si>
  <si>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</si>
  <si>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</si>
  <si>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</si>
  <si>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</si>
  <si>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</si>
  <si>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</si>
  <si>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</si>
  <si>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</si>
  <si>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</si>
  <si>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</si>
  <si>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</si>
  <si>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</si>
  <si>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</si>
  <si>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</si>
  <si>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</si>
  <si>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</si>
  <si>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</si>
  <si>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</si>
  <si>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</si>
  <si>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</si>
  <si>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</si>
  <si>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</si>
  <si>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</si>
  <si>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</si>
  <si>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</si>
  <si>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</si>
  <si>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</si>
  <si>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</si>
  <si>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</si>
  <si>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</si>
  <si>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</si>
  <si>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</si>
  <si>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</si>
  <si>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</si>
  <si>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</si>
  <si>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</si>
  <si>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</si>
  <si>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</si>
  <si>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</si>
  <si>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</si>
  <si>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</si>
  <si>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</si>
  <si>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</si>
  <si>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</si>
  <si>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</si>
  <si>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</si>
  <si>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</si>
  <si>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</si>
  <si>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</si>
  <si>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</si>
  <si>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</si>
  <si>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</si>
  <si>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</si>
  <si>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</si>
  <si>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</si>
  <si>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</si>
  <si>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</si>
  <si>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</si>
  <si>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</si>
  <si>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</si>
  <si>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</si>
  <si>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</si>
  <si>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</si>
  <si>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</si>
  <si>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</si>
  <si>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</si>
  <si>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</si>
  <si>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</si>
  <si>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</si>
  <si>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</si>
  <si>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</si>
  <si>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</si>
  <si>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</si>
  <si>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</si>
  <si>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</si>
  <si>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</si>
  <si>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</si>
  <si>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</si>
  <si>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</si>
  <si>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</si>
  <si>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</si>
  <si>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</si>
  <si>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</si>
  <si>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</si>
  <si>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</si>
  <si>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</si>
  <si>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</si>
  <si>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</si>
  <si>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</si>
  <si>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</si>
  <si>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</si>
  <si>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</si>
  <si>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</si>
  <si>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</si>
  <si>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</si>
  <si>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</si>
  <si>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</si>
  <si>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</si>
  <si>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</si>
  <si>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</si>
  <si>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</si>
  <si>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</si>
  <si>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</si>
  <si>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</si>
  <si>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</si>
  <si>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</si>
  <si>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</si>
  <si>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</si>
  <si>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</si>
  <si>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</si>
  <si>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</si>
  <si>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</si>
  <si>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</si>
  <si>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</si>
  <si>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</si>
  <si>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</si>
  <si>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</si>
  <si>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</si>
  <si>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</si>
  <si>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</si>
  <si>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</si>
  <si>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</si>
  <si>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</si>
  <si>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</si>
  <si>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</si>
  <si>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</si>
  <si>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</si>
  <si>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</si>
  <si>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</si>
  <si>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</si>
  <si>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</si>
  <si>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</si>
  <si>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</si>
  <si>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</si>
  <si>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</si>
  <si>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</si>
  <si>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</si>
  <si>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</si>
  <si>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</si>
  <si>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</si>
  <si>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</si>
  <si>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</si>
  <si>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</si>
  <si>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</si>
  <si>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</si>
  <si>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</si>
  <si>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</si>
  <si>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</si>
  <si>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</si>
  <si>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</si>
  <si>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</si>
  <si>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</si>
  <si>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</si>
  <si>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</si>
  <si>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</si>
  <si>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</si>
  <si>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</si>
  <si>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</si>
  <si>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</si>
  <si>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</si>
  <si>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</si>
  <si>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</si>
  <si>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</si>
  <si>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</si>
  <si>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</si>
  <si>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</si>
  <si>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</si>
  <si>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</si>
  <si>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</si>
  <si>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</si>
  <si>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</si>
  <si>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</si>
  <si>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</si>
  <si>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</si>
  <si>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</si>
  <si>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</si>
  <si>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</si>
  <si>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</si>
  <si>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</si>
  <si>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</si>
  <si>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</si>
  <si>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</si>
  <si>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</si>
  <si>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</si>
  <si>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</si>
  <si>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</si>
  <si>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</si>
  <si>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</si>
  <si>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</si>
  <si>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</si>
  <si>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</si>
  <si>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</si>
  <si>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</si>
  <si>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</si>
  <si>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</si>
  <si>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</si>
  <si>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</si>
  <si>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</si>
  <si>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</si>
  <si>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</si>
  <si>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</si>
  <si>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</si>
  <si>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</si>
  <si>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</si>
  <si>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</si>
  <si>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</si>
  <si>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</si>
  <si>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</si>
  <si>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</si>
  <si>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</si>
  <si>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</si>
  <si>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</si>
  <si>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</si>
  <si>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</si>
  <si>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</si>
  <si>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</si>
  <si>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</si>
  <si>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</si>
  <si>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</si>
  <si>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</si>
  <si>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</si>
  <si>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</si>
  <si>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</si>
  <si>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</si>
  <si>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</si>
  <si>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</si>
  <si>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</si>
  <si>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</si>
  <si>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</si>
  <si>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</si>
  <si>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</si>
  <si>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</si>
  <si>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</si>
  <si>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</si>
  <si>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</si>
  <si>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</si>
  <si>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</si>
  <si>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</si>
  <si>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</si>
  <si>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</si>
  <si>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</si>
  <si>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</si>
  <si>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</si>
  <si>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</si>
  <si>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</si>
  <si>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</si>
  <si>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</si>
  <si>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</si>
  <si>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</si>
  <si>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</si>
  <si>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</si>
  <si>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</si>
  <si>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</si>
  <si>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</si>
  <si>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</si>
  <si>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</si>
  <si>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</si>
  <si>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</si>
  <si>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</si>
  <si>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</si>
  <si>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</si>
  <si>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</si>
  <si>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</si>
  <si>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</si>
  <si>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</si>
  <si>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</si>
  <si>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</si>
  <si>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</si>
  <si>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</si>
  <si>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</si>
  <si>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</si>
  <si>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</si>
  <si>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</si>
  <si>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</si>
  <si>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</si>
  <si>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</si>
  <si>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</si>
  <si>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</si>
  <si>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</si>
  <si>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</si>
  <si>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</si>
  <si>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</si>
  <si>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</si>
  <si>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</si>
  <si>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</si>
  <si>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</si>
  <si>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</si>
  <si>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</si>
  <si>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</si>
  <si>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</si>
  <si>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</si>
  <si>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</si>
  <si>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</si>
  <si>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</si>
  <si>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</si>
  <si>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</si>
  <si>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</si>
  <si>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</si>
  <si>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</si>
  <si>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</si>
  <si>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</si>
  <si>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</si>
  <si>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</si>
  <si>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</si>
  <si>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</si>
  <si>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</si>
  <si>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</si>
  <si>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</si>
  <si>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</si>
  <si>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</si>
  <si>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</si>
  <si>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</si>
  <si>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</si>
  <si>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</si>
  <si>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</si>
  <si>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</si>
  <si>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</si>
  <si>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</si>
  <si>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</si>
  <si>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</si>
  <si>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</si>
  <si>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</si>
  <si>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</si>
  <si>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</si>
  <si>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</si>
  <si>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</si>
  <si>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</si>
  <si>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</si>
  <si>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</si>
  <si>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</si>
  <si>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</si>
  <si>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</si>
  <si>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</si>
  <si>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</si>
  <si>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</si>
  <si>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</si>
  <si>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</si>
  <si>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</si>
  <si>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</si>
  <si>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</si>
  <si>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</si>
  <si>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</si>
  <si>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</si>
  <si>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</si>
  <si>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</si>
  <si>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</si>
  <si>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</si>
  <si>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</si>
  <si>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</si>
  <si>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</si>
  <si>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</si>
  <si>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</si>
  <si>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</si>
  <si>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</si>
  <si>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</si>
  <si>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</si>
  <si>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</si>
  <si>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</si>
  <si>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</si>
  <si>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</si>
  <si>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</si>
  <si>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</si>
  <si>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</si>
  <si>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</si>
  <si>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</si>
  <si>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</si>
  <si>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</si>
  <si>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</si>
  <si>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</si>
  <si>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</si>
  <si>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</si>
  <si>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</si>
  <si>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</si>
  <si>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</si>
  <si>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</si>
  <si>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</si>
  <si>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</si>
  <si>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</si>
  <si>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</si>
  <si>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</si>
  <si>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</si>
  <si>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</si>
  <si>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</si>
  <si>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</si>
  <si>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</si>
  <si>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</si>
  <si>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</si>
  <si>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</si>
  <si>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</si>
  <si>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</si>
  <si>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</si>
  <si>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</si>
  <si>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</si>
  <si>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</si>
  <si>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</si>
  <si>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</si>
  <si>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</si>
  <si>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</si>
  <si>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</si>
  <si>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</si>
  <si>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</si>
  <si>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</si>
  <si>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</si>
  <si>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</si>
  <si>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</si>
  <si>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</si>
  <si>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</si>
  <si>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</si>
  <si>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</si>
  <si>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</si>
  <si>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</si>
  <si>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</si>
  <si>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</si>
  <si>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</si>
  <si>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</si>
  <si>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</si>
  <si>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</si>
  <si>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</si>
  <si>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</si>
  <si>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</si>
  <si>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</si>
  <si>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</si>
  <si>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</si>
  <si>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</si>
  <si>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</si>
  <si>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</si>
  <si>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</si>
  <si>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</si>
  <si>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</si>
  <si>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</si>
  <si>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</si>
  <si>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</si>
  <si>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</si>
  <si>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</si>
  <si>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</si>
  <si>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</si>
  <si>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</si>
  <si>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</si>
  <si>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</si>
  <si>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</si>
  <si>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</si>
  <si>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</si>
  <si>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</si>
  <si>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</si>
  <si>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</si>
  <si>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</si>
  <si>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</si>
  <si>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</si>
  <si>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</si>
  <si>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</si>
  <si>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</si>
  <si>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</si>
  <si>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</si>
  <si>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</si>
  <si>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</si>
  <si>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</si>
  <si>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</si>
  <si>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</si>
  <si>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</si>
  <si>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</si>
  <si>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</si>
  <si>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</si>
  <si>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</si>
  <si>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</si>
  <si>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</si>
  <si>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</si>
  <si>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</si>
  <si>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</si>
  <si>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</si>
  <si>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</si>
  <si>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</si>
  <si>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</si>
  <si>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</si>
  <si>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</si>
  <si>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</si>
  <si>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</si>
  <si>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</si>
  <si>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</si>
  <si>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</si>
  <si>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</si>
  <si>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</si>
  <si>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</si>
  <si>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</si>
  <si>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</si>
  <si>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</si>
  <si>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</si>
  <si>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</si>
  <si>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</si>
  <si>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</si>
  <si>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</si>
  <si>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</si>
  <si>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</si>
  <si>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</si>
  <si>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</si>
  <si>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</si>
  <si>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</si>
  <si>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</si>
  <si>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</si>
  <si>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</si>
  <si>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</si>
  <si>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</si>
  <si>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</si>
  <si>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</si>
  <si>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</si>
  <si>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</si>
  <si>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</si>
  <si>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</si>
  <si>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</si>
  <si>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</si>
  <si>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</si>
  <si>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</si>
  <si>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</si>
  <si>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</si>
  <si>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</si>
  <si>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</si>
  <si>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</si>
  <si>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</si>
  <si>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</si>
  <si>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</si>
  <si>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</si>
  <si>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</si>
  <si>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</si>
  <si>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</si>
  <si>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</si>
  <si>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</si>
  <si>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</si>
  <si>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</si>
  <si>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</si>
  <si>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</si>
  <si>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</si>
  <si>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</si>
  <si>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</si>
  <si>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</si>
  <si>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</si>
  <si>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</si>
  <si>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</si>
  <si>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</si>
  <si>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</si>
  <si>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</si>
  <si>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</si>
  <si>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</si>
  <si>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</si>
  <si>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</si>
  <si>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</si>
  <si>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</si>
  <si>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</si>
  <si>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</si>
  <si>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</si>
  <si>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</si>
  <si>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</si>
  <si>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</si>
  <si>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</si>
  <si>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</si>
  <si>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</si>
  <si>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</si>
  <si>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</si>
  <si>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</si>
  <si>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</si>
  <si>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</si>
  <si>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</si>
  <si>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</si>
  <si>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</si>
  <si>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</si>
  <si>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</si>
  <si>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</si>
  <si>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</si>
  <si>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</si>
  <si>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</si>
  <si>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</si>
  <si>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</si>
  <si>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</si>
  <si>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</si>
  <si>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</si>
  <si>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</si>
  <si>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</si>
  <si>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</si>
  <si>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</si>
  <si>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</si>
  <si>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</si>
  <si>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</si>
  <si>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</si>
  <si>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</si>
  <si>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</si>
  <si>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</si>
  <si>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</si>
  <si>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</si>
  <si>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</si>
  <si>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</si>
  <si>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</si>
  <si>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</si>
  <si>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</si>
  <si>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</si>
  <si>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</si>
  <si>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</si>
  <si>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</si>
  <si>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</si>
  <si>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</si>
  <si>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</si>
  <si>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</si>
  <si>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</si>
  <si>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</si>
  <si>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</si>
  <si>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</si>
  <si>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</si>
  <si>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</si>
  <si>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</si>
  <si>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</si>
  <si>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</si>
  <si>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</si>
  <si>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</si>
  <si>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</si>
  <si>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</si>
  <si>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</si>
  <si>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</si>
  <si>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</si>
  <si>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</si>
  <si>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</si>
  <si>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</si>
  <si>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</si>
  <si>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</si>
  <si>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</si>
  <si>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</si>
  <si>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</si>
  <si>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</si>
  <si>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</si>
  <si>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</si>
  <si>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</si>
  <si>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</si>
  <si>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</si>
  <si>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</si>
  <si>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</si>
  <si>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</si>
  <si>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</si>
  <si>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</si>
  <si>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</si>
  <si>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</si>
  <si>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</si>
  <si>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</si>
  <si>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</si>
  <si>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</si>
  <si>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</si>
  <si>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</si>
  <si>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</si>
  <si>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</si>
  <si>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</si>
  <si>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</si>
  <si>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</si>
  <si>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</si>
  <si>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</si>
  <si>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</si>
  <si>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</si>
  <si>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</si>
  <si>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</si>
  <si>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</si>
  <si>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</si>
  <si>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</si>
  <si>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</si>
  <si>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</si>
  <si>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</si>
  <si>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</si>
  <si>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</si>
  <si>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</si>
  <si>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</si>
  <si>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</si>
  <si>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</si>
  <si>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</si>
  <si>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</si>
  <si>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</si>
  <si>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</si>
  <si>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</si>
  <si>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</si>
  <si>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</si>
  <si>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</si>
  <si>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</si>
  <si>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</si>
  <si>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</si>
  <si>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</si>
  <si>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</si>
  <si>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</si>
  <si>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</si>
  <si>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</si>
  <si>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</si>
  <si>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</si>
  <si>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</si>
  <si>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</si>
  <si>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</si>
  <si>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</si>
  <si>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</si>
  <si>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</si>
  <si>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</si>
  <si>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</si>
  <si>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</si>
  <si>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</si>
  <si>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</si>
  <si>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</si>
  <si>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</si>
  <si>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</si>
  <si>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</si>
  <si>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</si>
  <si>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</si>
  <si>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</si>
  <si>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</si>
  <si>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</si>
  <si>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</si>
  <si>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</si>
  <si>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</si>
  <si>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</si>
  <si>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</si>
  <si>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</si>
  <si>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</si>
  <si>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</si>
  <si>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</si>
  <si>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</si>
  <si>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</si>
  <si>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</si>
  <si>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</si>
  <si>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</si>
  <si>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</si>
  <si>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</si>
  <si>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</si>
  <si>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</si>
  <si>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</si>
  <si>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</si>
  <si>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</si>
  <si>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</si>
  <si>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</si>
  <si>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</si>
  <si>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</si>
  <si>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</si>
  <si>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</si>
  <si>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</si>
  <si>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</si>
  <si>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</si>
  <si>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</si>
  <si>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</si>
  <si>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</si>
  <si>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</si>
  <si>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</si>
  <si>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</si>
  <si>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</si>
  <si>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</si>
  <si>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</si>
  <si>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</si>
  <si>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</si>
  <si>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</si>
  <si>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</si>
  <si>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</si>
  <si>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</si>
  <si>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</si>
  <si>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</si>
  <si>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</si>
  <si>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</si>
  <si>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</si>
  <si>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</si>
  <si>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</si>
  <si>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</si>
  <si>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</si>
  <si>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</si>
  <si>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</si>
  <si>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</si>
  <si>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</si>
  <si>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</si>
  <si>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</si>
  <si>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</si>
  <si>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</si>
  <si>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</si>
  <si>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</si>
  <si>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</si>
  <si>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</si>
  <si>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</si>
  <si>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</si>
  <si>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</si>
  <si>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</si>
  <si>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</si>
  <si>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</si>
  <si>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</si>
  <si>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</si>
  <si>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</si>
  <si>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</si>
  <si>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</si>
  <si>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</si>
  <si>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</si>
  <si>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</si>
  <si>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</si>
  <si>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</si>
  <si>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</si>
  <si>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</si>
  <si>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</si>
  <si>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</si>
  <si>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</si>
  <si>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</si>
  <si>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</si>
  <si>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</si>
  <si>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</si>
  <si>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</si>
  <si>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</si>
  <si>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</si>
  <si>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</si>
  <si>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</si>
  <si>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</si>
  <si>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</si>
  <si>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</si>
  <si>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</si>
  <si>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</si>
  <si>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</si>
  <si>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</si>
  <si>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</si>
  <si>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</si>
  <si>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</si>
  <si>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</si>
  <si>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</si>
  <si>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</si>
  <si>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</si>
  <si>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</si>
  <si>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</si>
  <si>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</si>
  <si>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</si>
  <si>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</si>
  <si>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</si>
  <si>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</si>
  <si>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</si>
  <si>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</si>
  <si>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</si>
  <si>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</si>
  <si>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</si>
  <si>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</si>
  <si>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</si>
  <si>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</si>
  <si>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</si>
  <si>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</si>
  <si>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</si>
  <si>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</si>
  <si>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</si>
  <si>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</si>
  <si>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</si>
  <si>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</si>
  <si>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</si>
  <si>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</si>
  <si>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</si>
  <si>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</si>
  <si>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</si>
  <si>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</si>
  <si>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</si>
  <si>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</si>
  <si>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</si>
  <si>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</si>
  <si>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</si>
  <si>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</si>
  <si>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</si>
  <si>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</si>
  <si>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</si>
  <si>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</si>
  <si>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</si>
  <si>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</si>
  <si>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</si>
  <si>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</si>
  <si>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</si>
  <si>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</si>
  <si>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</si>
  <si>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</si>
  <si>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</si>
  <si>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</si>
  <si>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</si>
  <si>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</si>
  <si>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</si>
  <si>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</si>
  <si>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</si>
  <si>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</si>
  <si>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</si>
  <si>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</si>
  <si>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</si>
  <si>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</si>
  <si>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</si>
  <si>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</si>
  <si>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</si>
  <si>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</si>
  <si>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</si>
  <si>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</si>
  <si>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</si>
  <si>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</si>
  <si>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</si>
  <si>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</si>
  <si>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</si>
  <si>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</si>
  <si>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</si>
  <si>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</si>
  <si>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</si>
  <si>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</si>
  <si>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</si>
  <si>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</si>
  <si>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</si>
  <si>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</si>
  <si>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</si>
  <si>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</si>
  <si>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</si>
  <si>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</si>
  <si>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</si>
  <si>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</si>
  <si>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</si>
  <si>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</si>
  <si>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</si>
  <si>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</si>
  <si>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</si>
  <si>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</si>
  <si>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</si>
  <si>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</si>
  <si>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</si>
  <si>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</si>
  <si>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</si>
  <si>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</si>
  <si>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</si>
  <si>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</si>
  <si>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</si>
  <si>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</si>
  <si>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</si>
  <si>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</si>
  <si>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</si>
  <si>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</si>
  <si>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</si>
  <si>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</si>
  <si>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</si>
  <si>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</si>
  <si>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</si>
  <si>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</si>
  <si>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</si>
  <si>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</si>
  <si>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</si>
  <si>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</si>
  <si>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</si>
  <si>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</si>
  <si>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</si>
  <si>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</si>
  <si>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</si>
  <si>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</si>
  <si>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</si>
  <si>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</si>
  <si>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</si>
  <si>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</si>
  <si>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</si>
  <si>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</si>
  <si>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</si>
  <si>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</si>
  <si>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</si>
  <si>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</si>
  <si>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</si>
  <si>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</si>
  <si>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</si>
  <si>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</si>
  <si>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</si>
  <si>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</si>
  <si>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</si>
  <si>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</si>
  <si>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</si>
  <si>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</si>
  <si>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</si>
  <si>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</si>
  <si>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</si>
  <si>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</si>
  <si>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</si>
  <si>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</si>
  <si>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</si>
  <si>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</si>
  <si>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</si>
  <si>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</si>
  <si>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</si>
  <si>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</si>
  <si>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</si>
  <si>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</si>
  <si>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</si>
  <si>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</si>
  <si>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</si>
  <si>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</si>
  <si>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</si>
  <si>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</si>
  <si>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</si>
  <si>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</si>
  <si>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</si>
  <si>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</si>
  <si>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</si>
  <si>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</si>
  <si>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</si>
  <si>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</si>
  <si>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</si>
  <si>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</si>
  <si>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</si>
  <si>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</si>
  <si>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</si>
  <si>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</si>
  <si>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</si>
  <si>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</si>
  <si>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</si>
  <si>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</si>
  <si>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</si>
  <si>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</si>
  <si>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</si>
  <si>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</si>
  <si>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</si>
  <si>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</si>
  <si>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</si>
  <si>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</si>
  <si>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</si>
  <si>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</si>
  <si>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</si>
  <si>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</si>
  <si>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</si>
  <si>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</si>
  <si>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</si>
  <si>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</si>
  <si>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</si>
  <si>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</si>
  <si>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</si>
  <si>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</si>
  <si>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</si>
  <si>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</si>
  <si>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</si>
  <si>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</si>
  <si>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</si>
  <si>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</si>
  <si>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</si>
  <si>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</si>
  <si>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</si>
  <si>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</si>
  <si>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</si>
  <si>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</si>
  <si>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</si>
  <si>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</si>
  <si>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</si>
  <si>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</si>
  <si>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</si>
  <si>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</si>
  <si>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</si>
  <si>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</si>
  <si>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</si>
  <si>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</si>
  <si>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</si>
  <si>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</si>
  <si>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</si>
  <si>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</si>
  <si>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</si>
  <si>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</si>
  <si>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</si>
  <si>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</si>
  <si>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</si>
  <si>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</si>
  <si>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</si>
  <si>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</si>
  <si>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</si>
  <si>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</si>
  <si>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</si>
  <si>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</si>
  <si>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</si>
  <si>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</si>
  <si>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</si>
  <si>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</si>
  <si>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</si>
  <si>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</si>
  <si>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</si>
  <si>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</si>
  <si>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</si>
  <si>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</si>
  <si>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</si>
  <si>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</si>
  <si>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</si>
  <si>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</si>
  <si>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</si>
  <si>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</si>
  <si>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</si>
  <si>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</si>
  <si>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</si>
  <si>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</si>
  <si>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</si>
  <si>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</si>
  <si>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</si>
  <si>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</si>
  <si>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</si>
  <si>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</si>
  <si>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</si>
  <si>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</si>
  <si>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</si>
  <si>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</si>
  <si>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</si>
  <si>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</si>
  <si>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</si>
  <si>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</si>
  <si>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</si>
  <si>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</si>
  <si>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</si>
  <si>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</si>
  <si>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</si>
  <si>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</si>
  <si>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</si>
  <si>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</si>
  <si>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</si>
  <si>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</si>
  <si>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</si>
  <si>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</si>
  <si>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</si>
  <si>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</si>
  <si>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</si>
  <si>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</si>
  <si>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</si>
  <si>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</si>
  <si>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</si>
  <si>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</si>
  <si>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</si>
  <si>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</si>
  <si>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</si>
  <si>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</si>
  <si>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</si>
  <si>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</si>
  <si>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</si>
  <si>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</si>
  <si>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</si>
  <si>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</si>
  <si>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</si>
  <si>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</si>
  <si>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</si>
  <si>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</si>
  <si>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</si>
  <si>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</si>
  <si>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</si>
  <si>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</si>
  <si>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</si>
  <si>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</si>
  <si>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</si>
  <si>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</si>
  <si>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</si>
  <si>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</si>
  <si>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</si>
  <si>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</si>
  <si>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</si>
  <si>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</si>
  <si>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</si>
  <si>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</si>
  <si>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</si>
  <si>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</si>
  <si>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</si>
  <si>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</si>
  <si>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</si>
  <si>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</si>
  <si>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</si>
  <si>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</si>
  <si>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</si>
  <si>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</si>
  <si>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</si>
  <si>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</si>
  <si>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</si>
  <si>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</si>
  <si>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</si>
  <si>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</si>
  <si>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</si>
  <si>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</si>
  <si>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</si>
  <si>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</si>
  <si>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</si>
  <si>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</si>
  <si>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</si>
  <si>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</si>
  <si>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</si>
  <si>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</si>
  <si>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</si>
  <si>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</si>
  <si>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</si>
  <si>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</si>
  <si>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</si>
  <si>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</si>
  <si>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</si>
  <si>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</si>
  <si>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</si>
  <si>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</si>
  <si>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</si>
  <si>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</si>
  <si>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</si>
  <si>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</si>
  <si>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</si>
  <si>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</si>
  <si>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</si>
  <si>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</si>
  <si>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</si>
  <si>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</si>
  <si>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</si>
  <si>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</si>
  <si>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</si>
  <si>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</si>
  <si>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</si>
  <si>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</si>
  <si>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</si>
  <si>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</si>
  <si>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</si>
  <si>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</si>
  <si>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</si>
  <si>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</si>
  <si>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</si>
  <si>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</si>
  <si>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</si>
  <si>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</si>
  <si>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</si>
  <si>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</si>
  <si>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</si>
  <si>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</si>
  <si>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</si>
  <si>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</si>
  <si>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</si>
  <si>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</si>
  <si>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</si>
  <si>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</si>
  <si>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</si>
  <si>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</si>
  <si>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</si>
  <si>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</si>
  <si>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</si>
  <si>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</si>
  <si>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</si>
  <si>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</si>
  <si>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</si>
  <si>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</si>
  <si>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</si>
  <si>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</si>
  <si>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</si>
  <si>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</si>
  <si>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</si>
  <si>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</si>
  <si>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</si>
  <si>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</si>
  <si>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</si>
  <si>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</si>
  <si>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</si>
  <si>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</si>
  <si>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</si>
  <si>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</si>
  <si>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</si>
  <si>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</si>
  <si>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</si>
  <si>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</si>
  <si>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</si>
  <si>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</si>
  <si>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</si>
  <si>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</si>
  <si>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</si>
  <si>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</si>
  <si>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</si>
  <si>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</si>
  <si>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</si>
  <si>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</si>
  <si>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</si>
  <si>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</si>
  <si>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</si>
  <si>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</si>
  <si>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</si>
  <si>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</si>
  <si>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</si>
  <si>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</si>
  <si>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</si>
  <si>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</si>
  <si>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</si>
  <si>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</si>
  <si>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</si>
  <si>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</si>
  <si>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</si>
  <si>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</si>
  <si>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</si>
  <si>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</si>
  <si>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</si>
  <si>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</si>
  <si>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</si>
  <si>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</si>
  <si>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</si>
  <si>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</si>
  <si>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</si>
  <si>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</si>
  <si>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</si>
  <si>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</si>
  <si>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</si>
  <si>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</si>
  <si>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</si>
  <si>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</si>
  <si>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</si>
  <si>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</si>
  <si>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</si>
  <si>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</si>
  <si>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</si>
  <si>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</si>
  <si>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</si>
  <si>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</si>
  <si>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</si>
  <si>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</si>
  <si>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</si>
  <si>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</si>
  <si>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</si>
  <si>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</si>
  <si>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</si>
  <si>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</si>
  <si>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</si>
  <si>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</si>
  <si>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</si>
  <si>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</si>
  <si>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</si>
  <si>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</si>
  <si>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</si>
  <si>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</si>
  <si>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</si>
  <si>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</si>
  <si>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</si>
  <si>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</si>
  <si>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</si>
  <si>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</si>
  <si>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</si>
  <si>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</si>
  <si>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</si>
  <si>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</si>
  <si>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</si>
  <si>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</si>
  <si>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</si>
  <si>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</si>
  <si>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</si>
  <si>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</si>
  <si>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</si>
  <si>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</si>
  <si>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</si>
  <si>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</si>
  <si>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</si>
  <si>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</si>
  <si>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</si>
  <si>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</si>
  <si>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</si>
  <si>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</si>
  <si>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</si>
  <si>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</si>
  <si>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</si>
  <si>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</si>
  <si>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</si>
  <si>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</si>
  <si>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</si>
  <si>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</si>
  <si>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</si>
  <si>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</si>
  <si>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</si>
  <si>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</si>
  <si>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</si>
  <si>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</si>
  <si>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</si>
  <si>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</si>
  <si>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</si>
  <si>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</si>
  <si>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</si>
  <si>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</si>
  <si>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</si>
  <si>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</si>
  <si>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</si>
  <si>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</si>
  <si>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</si>
  <si>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</si>
  <si>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</si>
  <si>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</si>
  <si>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</si>
  <si>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</si>
  <si>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</si>
  <si>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</si>
  <si>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</si>
  <si>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</si>
  <si>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</si>
  <si>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</si>
  <si>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</si>
  <si>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</si>
  <si>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</si>
  <si>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</si>
  <si>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</si>
  <si>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</si>
  <si>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</si>
  <si>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</si>
  <si>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</si>
  <si>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</si>
  <si>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</si>
  <si>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</si>
  <si>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</si>
  <si>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</si>
  <si>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</si>
  <si>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</si>
  <si>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</si>
  <si>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</si>
  <si>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</si>
  <si>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</si>
  <si>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</si>
  <si>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</si>
  <si>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</si>
  <si>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</si>
  <si>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</si>
  <si>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</si>
  <si>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</si>
  <si>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</si>
  <si>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</si>
  <si>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</si>
  <si>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</si>
  <si>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</si>
  <si>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</si>
  <si>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</si>
  <si>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</si>
  <si>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</si>
  <si>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</si>
  <si>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</si>
  <si>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</si>
  <si>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</si>
  <si>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</si>
  <si>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</si>
  <si>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</si>
  <si>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</si>
  <si>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</si>
  <si>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</si>
  <si>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</si>
  <si>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</si>
  <si>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</si>
  <si>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</si>
  <si>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</si>
  <si>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</si>
  <si>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</si>
  <si>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</si>
  <si>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</si>
  <si>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</si>
  <si>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</si>
  <si>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</si>
  <si>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</si>
  <si>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</si>
  <si>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</si>
  <si>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</si>
  <si>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</si>
  <si>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</si>
  <si>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</si>
  <si>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</si>
  <si>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</si>
  <si>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</si>
  <si>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</si>
  <si>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</si>
  <si>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</si>
  <si>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</si>
  <si>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</si>
  <si>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</si>
  <si>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</si>
  <si>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</si>
  <si>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</si>
  <si>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</si>
  <si>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</si>
  <si>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</si>
  <si>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</si>
  <si>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</si>
  <si>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</si>
  <si>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</si>
  <si>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</si>
  <si>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</si>
  <si>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</si>
  <si>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</si>
  <si>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</si>
  <si>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</si>
  <si>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</si>
  <si>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</si>
  <si>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</si>
  <si>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</si>
  <si>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</si>
  <si>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</si>
  <si>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</si>
  <si>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</si>
  <si>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</si>
  <si>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</si>
  <si>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</si>
  <si>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</si>
  <si>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</si>
  <si>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</si>
  <si>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</si>
  <si>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</si>
  <si>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</si>
  <si>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</si>
  <si>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</si>
  <si>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</si>
  <si>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</si>
  <si>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</si>
  <si>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</si>
  <si>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</si>
  <si>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</si>
  <si>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</si>
  <si>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</si>
  <si>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</si>
  <si>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</si>
  <si>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</si>
  <si>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</si>
  <si>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</si>
  <si>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</si>
  <si>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</si>
  <si>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</si>
  <si>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</si>
  <si>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</si>
  <si>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</si>
  <si>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</si>
  <si>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</si>
  <si>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</si>
  <si>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</si>
  <si>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</si>
  <si>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</si>
  <si>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</si>
  <si>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</si>
  <si>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</si>
  <si>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</si>
  <si>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</si>
  <si>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</si>
  <si>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</si>
  <si>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</si>
  <si>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</si>
  <si>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</si>
  <si>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</si>
  <si>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</si>
  <si>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</si>
  <si>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</si>
  <si>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</si>
  <si>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</si>
  <si>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</si>
  <si>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</si>
  <si>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</si>
  <si>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</si>
  <si>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</si>
  <si>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</si>
  <si>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</si>
  <si>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</si>
  <si>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</si>
  <si>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</si>
  <si>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</si>
  <si>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</si>
  <si>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</si>
  <si>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</si>
  <si>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</si>
  <si>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</si>
  <si>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</si>
  <si>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</si>
  <si>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</si>
  <si>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</si>
  <si>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</si>
  <si>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</si>
  <si>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</si>
  <si>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</si>
  <si>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</si>
  <si>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</si>
  <si>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</si>
  <si>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</si>
  <si>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</si>
  <si>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</si>
  <si>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</si>
  <si>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</si>
  <si>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</si>
  <si>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</si>
  <si>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</si>
  <si>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</si>
  <si>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</si>
  <si>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</si>
  <si>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</si>
  <si>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</si>
  <si>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</si>
  <si>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</si>
  <si>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</si>
  <si>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</si>
  <si>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</si>
  <si>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</si>
  <si>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</si>
  <si>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</si>
  <si>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</si>
  <si>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</si>
  <si>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</si>
  <si>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</si>
  <si>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</si>
  <si>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</si>
  <si>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</si>
  <si>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</si>
  <si>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</si>
  <si>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</si>
  <si>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</si>
  <si>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</si>
  <si>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</si>
  <si>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</si>
  <si>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</si>
  <si>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</si>
  <si>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</si>
  <si>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</si>
  <si>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</si>
  <si>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</si>
  <si>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</si>
  <si>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</si>
  <si>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</si>
  <si>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</si>
  <si>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</si>
  <si>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</si>
  <si>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</si>
  <si>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</si>
  <si>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</si>
  <si>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</si>
  <si>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</si>
  <si>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</si>
  <si>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</si>
  <si>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</si>
  <si>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</si>
  <si>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</si>
  <si>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</si>
  <si>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</si>
  <si>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</si>
  <si>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</si>
  <si>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</si>
  <si>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</si>
  <si>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</si>
  <si>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</si>
  <si>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</si>
  <si>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</si>
  <si>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</si>
  <si>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</si>
  <si>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</si>
  <si>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</si>
  <si>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</si>
  <si>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</si>
  <si>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</si>
  <si>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</si>
  <si>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</si>
  <si>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</si>
  <si>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</si>
  <si>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</si>
  <si>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</si>
  <si>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</si>
  <si>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</si>
  <si>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</si>
  <si>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</si>
  <si>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</si>
  <si>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</si>
  <si>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</si>
  <si>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</si>
  <si>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</si>
  <si>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</si>
  <si>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</si>
  <si>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</si>
  <si>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</si>
  <si>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</si>
  <si>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</si>
  <si>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</si>
  <si>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</si>
  <si>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</si>
  <si>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</si>
  <si>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</si>
  <si>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</si>
  <si>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</si>
  <si>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</si>
  <si>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</si>
  <si>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</si>
  <si>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</si>
  <si>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</si>
  <si>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</si>
  <si>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</si>
  <si>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</si>
  <si>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</si>
  <si>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</si>
  <si>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</si>
  <si>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</si>
  <si>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</si>
  <si>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</si>
  <si>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</si>
  <si>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</si>
  <si>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</si>
  <si>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</si>
  <si>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</si>
  <si>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</si>
  <si>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</si>
  <si>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</si>
  <si>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</si>
  <si>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</si>
  <si>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</si>
  <si>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</si>
  <si>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</si>
  <si>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</si>
  <si>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</si>
  <si>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</si>
  <si>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</si>
  <si>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</si>
  <si>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</si>
  <si>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</si>
  <si>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</si>
  <si>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</si>
  <si>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</si>
  <si>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</si>
  <si>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</si>
  <si>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</si>
  <si>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</si>
  <si>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</si>
  <si>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</si>
  <si>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</si>
  <si>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</si>
  <si>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</si>
  <si>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</si>
  <si>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</si>
  <si>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</si>
  <si>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</si>
  <si>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</si>
  <si>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</si>
  <si>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</si>
  <si>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</si>
  <si>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</si>
  <si>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</si>
  <si>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</si>
  <si>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</si>
  <si>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</si>
  <si>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</si>
  <si>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</si>
  <si>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</si>
  <si>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</si>
  <si>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</si>
  <si>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</si>
  <si>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</si>
  <si>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</si>
  <si>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</si>
  <si>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</si>
  <si>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</si>
  <si>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</si>
  <si>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</si>
  <si>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</si>
  <si>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</si>
  <si>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</si>
  <si>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</si>
  <si>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</si>
  <si>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</si>
  <si>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</si>
  <si>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</si>
  <si>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</si>
  <si>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</si>
  <si>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</si>
  <si>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</si>
  <si>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</si>
  <si>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</si>
  <si>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</si>
  <si>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</si>
  <si>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</si>
  <si>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</si>
  <si>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</si>
  <si>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</si>
  <si>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</si>
  <si>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</si>
  <si>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</si>
  <si>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</si>
  <si>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</si>
  <si>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</si>
  <si>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</si>
  <si>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</si>
  <si>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</si>
  <si>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</si>
  <si>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</si>
  <si>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</si>
  <si>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</si>
  <si>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</si>
  <si>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</si>
  <si>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</si>
  <si>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</si>
  <si>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</si>
  <si>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</si>
  <si>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</si>
  <si>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</si>
  <si>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</si>
  <si>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</si>
  <si>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</si>
  <si>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</si>
  <si>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</si>
  <si>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</si>
  <si>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</si>
  <si>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</si>
  <si>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</si>
  <si>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</si>
  <si>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</si>
  <si>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</si>
  <si>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</si>
  <si>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</si>
  <si>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</si>
  <si>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</si>
  <si>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</si>
  <si>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</si>
  <si>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</si>
  <si>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</si>
  <si>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</si>
  <si>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</si>
  <si>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</si>
  <si>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</si>
  <si>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</si>
  <si>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</si>
  <si>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</si>
  <si>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</si>
  <si>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</si>
  <si>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</si>
  <si>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</si>
  <si>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</si>
  <si>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</si>
  <si>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</si>
  <si>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</si>
  <si>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</si>
  <si>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</si>
  <si>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</si>
  <si>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</si>
  <si>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</si>
  <si>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</si>
  <si>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</si>
  <si>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</si>
  <si>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</si>
  <si>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</si>
  <si>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</si>
  <si>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</si>
  <si>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</si>
  <si>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</si>
  <si>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</si>
  <si>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</si>
  <si>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</si>
  <si>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</si>
  <si>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</si>
  <si>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</si>
  <si>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</si>
  <si>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</si>
  <si>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</si>
  <si>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</si>
  <si>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</si>
  <si>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</si>
  <si>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</si>
  <si>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</si>
  <si>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</si>
  <si>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</si>
  <si>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</si>
  <si>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</si>
  <si>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</si>
  <si>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</si>
  <si>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</si>
  <si>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</si>
  <si>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</si>
  <si>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</si>
  <si>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</si>
  <si>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</si>
  <si>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</si>
  <si>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</si>
  <si>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</si>
  <si>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</si>
  <si>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</si>
  <si>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</si>
  <si>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</si>
  <si>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</si>
  <si>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</si>
  <si>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</si>
  <si>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</si>
  <si>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</si>
  <si>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</si>
  <si>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</si>
  <si>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</si>
  <si>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</si>
  <si>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</si>
  <si>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</si>
  <si>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</si>
  <si>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</si>
  <si>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</si>
  <si>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</si>
  <si>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</si>
  <si>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</si>
  <si>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</si>
  <si>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</si>
  <si>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</si>
  <si>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</si>
  <si>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</si>
  <si>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</si>
  <si>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</si>
  <si>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</si>
  <si>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</si>
  <si>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</si>
  <si>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</si>
  <si>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</si>
  <si>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</si>
  <si>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</si>
  <si>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</si>
  <si>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</si>
  <si>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</si>
  <si>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</si>
  <si>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</si>
  <si>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</si>
  <si>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</si>
  <si>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</si>
  <si>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</si>
  <si>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</si>
  <si>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</si>
  <si>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</si>
  <si>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</si>
  <si>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</si>
  <si>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</si>
  <si>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</si>
  <si>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</si>
  <si>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</si>
  <si>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</si>
  <si>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</si>
  <si>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</si>
  <si>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</si>
  <si>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</si>
  <si>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</si>
  <si>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</si>
  <si>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</si>
  <si>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</si>
  <si>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</si>
  <si>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</si>
  <si>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</si>
  <si>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</si>
  <si>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</si>
  <si>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</si>
  <si>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</si>
  <si>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</si>
  <si>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</si>
  <si>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</si>
  <si>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</si>
  <si>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</si>
  <si>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</si>
  <si>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</si>
  <si>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</si>
  <si>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</si>
  <si>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</si>
  <si>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</si>
  <si>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</si>
  <si>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</si>
  <si>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</si>
  <si>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</si>
  <si>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</si>
  <si>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</si>
  <si>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</si>
  <si>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</si>
  <si>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</si>
  <si>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</si>
  <si>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</si>
  <si>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</si>
  <si>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</si>
  <si>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</si>
  <si>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</si>
  <si>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</si>
  <si>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</si>
  <si>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</si>
  <si>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</si>
  <si>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</si>
  <si>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</si>
  <si>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</si>
  <si>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</si>
  <si>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</si>
  <si>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</si>
  <si>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</si>
  <si>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</si>
  <si>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</si>
  <si>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</si>
  <si>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</si>
  <si>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</si>
  <si>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</si>
  <si>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</si>
  <si>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</si>
  <si>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</si>
  <si>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</si>
  <si>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</si>
  <si>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</si>
  <si>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</si>
  <si>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</si>
  <si>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</si>
  <si>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</si>
  <si>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</si>
  <si>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</si>
  <si>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</si>
  <si>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</si>
  <si>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</si>
  <si>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</si>
  <si>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</si>
  <si>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</si>
  <si>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</si>
  <si>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</si>
  <si>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</si>
  <si>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</si>
  <si>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</si>
  <si>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</si>
  <si>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</si>
  <si>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</si>
  <si>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</si>
  <si>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</si>
  <si>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</si>
  <si>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</si>
  <si>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</si>
  <si>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</si>
  <si>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</si>
  <si>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</si>
  <si>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</si>
  <si>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</si>
  <si>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</si>
  <si>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</si>
  <si>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</si>
  <si>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</si>
  <si>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</si>
  <si>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</si>
  <si>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</si>
  <si>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</si>
  <si>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</si>
  <si>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</si>
  <si>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</si>
  <si>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</si>
  <si>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</si>
  <si>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</si>
  <si>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</si>
  <si>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</si>
  <si>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</si>
  <si>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</si>
  <si>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</si>
  <si>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</si>
  <si>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</si>
  <si>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</si>
  <si>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</si>
  <si>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</si>
  <si>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</si>
  <si>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</si>
  <si>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</si>
  <si>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</si>
  <si>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</si>
  <si>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</si>
  <si>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</si>
  <si>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</si>
  <si>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</si>
  <si>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</si>
  <si>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</si>
  <si>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</si>
  <si>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</si>
  <si>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</si>
  <si>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</si>
  <si>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</si>
  <si>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</si>
  <si>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</si>
  <si>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</si>
  <si>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</si>
  <si>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</si>
  <si>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</si>
  <si>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</si>
  <si>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</si>
  <si>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</si>
  <si>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</si>
  <si>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</si>
  <si>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</si>
  <si>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</si>
  <si>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</si>
  <si>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</si>
  <si>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</si>
  <si>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</si>
  <si>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</si>
  <si>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</si>
  <si>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</si>
  <si>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</si>
  <si>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</si>
  <si>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</si>
  <si>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</si>
  <si>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</si>
  <si>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</si>
  <si>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</si>
  <si>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</si>
  <si>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</si>
  <si>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</si>
  <si>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</si>
  <si>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</si>
  <si>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</si>
  <si>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</si>
  <si>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</si>
  <si>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</si>
  <si>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</si>
  <si>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</si>
  <si>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</si>
  <si>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</si>
  <si>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</si>
  <si>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</si>
  <si>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</si>
  <si>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</si>
  <si>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</si>
  <si>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</si>
  <si>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</si>
  <si>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</si>
  <si>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</si>
  <si>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</si>
  <si>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</si>
  <si>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</si>
  <si>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</si>
  <si>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</si>
  <si>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</si>
  <si>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</si>
  <si>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</si>
  <si>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</si>
  <si>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</si>
  <si>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</si>
  <si>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</si>
  <si>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</si>
  <si>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</si>
  <si>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</si>
  <si>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</si>
  <si>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</si>
  <si>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</si>
  <si>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</si>
  <si>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</si>
  <si>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</si>
  <si>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</si>
  <si>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</si>
  <si>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</si>
  <si>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</si>
  <si>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</si>
  <si>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</si>
  <si>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</si>
  <si>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</si>
  <si>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</si>
  <si>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</si>
  <si>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</si>
  <si>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</si>
  <si>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</si>
  <si>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</si>
  <si>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</si>
  <si>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</si>
  <si>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</si>
  <si>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</si>
  <si>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</si>
  <si>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</si>
  <si>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</si>
  <si>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</si>
  <si>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</si>
  <si>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</si>
  <si>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</si>
  <si>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</si>
  <si>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</si>
  <si>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</si>
  <si>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</si>
  <si>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</si>
  <si>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</si>
  <si>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</si>
  <si>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</si>
  <si>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</si>
  <si>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</si>
  <si>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</si>
  <si>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</si>
  <si>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</si>
  <si>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</si>
  <si>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</si>
  <si>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</si>
  <si>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</si>
  <si>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</si>
  <si>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</si>
  <si>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</si>
  <si>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</si>
  <si>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</si>
  <si>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</si>
  <si>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</si>
  <si>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</si>
  <si>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</si>
  <si>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</si>
  <si>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</si>
  <si>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</si>
  <si>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</si>
  <si>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</si>
  <si>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</si>
  <si>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</si>
  <si>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</si>
  <si>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</si>
  <si>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</si>
  <si>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</si>
  <si>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</si>
  <si>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</si>
  <si>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</si>
  <si>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</si>
  <si>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</si>
  <si>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</si>
  <si>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</si>
  <si>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</si>
  <si>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</si>
  <si>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</si>
  <si>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</si>
  <si>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</si>
  <si>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</si>
  <si>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</si>
  <si>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</si>
  <si>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</si>
  <si>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</si>
  <si>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</si>
  <si>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</si>
  <si>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</si>
  <si>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</si>
  <si>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</si>
  <si>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</si>
  <si>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</si>
  <si>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</si>
  <si>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</si>
  <si>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</si>
  <si>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</si>
  <si>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</si>
  <si>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</si>
  <si>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</si>
  <si>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</si>
  <si>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</si>
  <si>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</si>
  <si>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</si>
  <si>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</si>
  <si>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</si>
  <si>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</si>
  <si>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</si>
  <si>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</si>
  <si>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</si>
  <si>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</si>
  <si>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</si>
  <si>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</si>
  <si>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</si>
  <si>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</si>
  <si>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</si>
  <si>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</si>
  <si>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</si>
  <si>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</si>
  <si>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</si>
  <si>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</si>
  <si>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</si>
  <si>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</si>
  <si>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</si>
  <si>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</si>
  <si>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</si>
  <si>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</si>
  <si>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</si>
  <si>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</si>
  <si>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</si>
  <si>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</si>
  <si>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</si>
  <si>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</si>
  <si>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</si>
  <si>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</si>
  <si>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</si>
  <si>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</si>
  <si>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</si>
  <si>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</si>
  <si>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</si>
  <si>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</si>
  <si>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</si>
  <si>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</si>
  <si>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</si>
  <si>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</si>
  <si>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</si>
  <si>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</si>
  <si>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</si>
  <si>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</si>
  <si>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</si>
  <si>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</si>
  <si>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</si>
  <si>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</si>
  <si>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</si>
  <si>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</si>
  <si>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</si>
  <si>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</si>
  <si>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</si>
  <si>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</si>
  <si>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</si>
  <si>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</si>
  <si>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</si>
  <si>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</si>
  <si>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</si>
  <si>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</si>
  <si>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</si>
  <si>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</si>
  <si>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</si>
  <si>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</si>
  <si>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</si>
  <si>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</si>
  <si>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</si>
  <si>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</si>
  <si>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</si>
  <si>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</si>
  <si>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</si>
  <si>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</si>
  <si>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</si>
  <si>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</si>
  <si>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</si>
  <si>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</si>
  <si>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</si>
  <si>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</si>
  <si>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</si>
  <si>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</si>
  <si>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</si>
  <si>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</si>
  <si>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</si>
  <si>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</si>
  <si>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</si>
  <si>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</si>
  <si>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</si>
  <si>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</si>
  <si>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</si>
  <si>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</si>
  <si>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</si>
  <si>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</si>
  <si>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</si>
  <si>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</si>
  <si>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</si>
  <si>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</si>
  <si>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</si>
  <si>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</si>
  <si>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</si>
  <si>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</si>
  <si>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</si>
  <si>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</si>
  <si>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</si>
  <si>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</si>
  <si>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</si>
  <si>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</si>
  <si>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</si>
  <si>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</si>
  <si>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</si>
  <si>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</si>
  <si>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</si>
  <si>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</si>
  <si>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</si>
  <si>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</si>
  <si>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</si>
  <si>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</si>
  <si>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</si>
  <si>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</si>
  <si>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</si>
  <si>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</si>
  <si>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</si>
  <si>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</si>
  <si>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</si>
  <si>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</si>
  <si>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</si>
  <si>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</si>
  <si>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</si>
  <si>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</si>
  <si>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</si>
  <si>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</si>
  <si>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</si>
  <si>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</si>
  <si>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</si>
  <si>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</si>
  <si>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</si>
  <si>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</si>
  <si>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</si>
  <si>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</si>
  <si>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</si>
  <si>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</si>
  <si>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</si>
  <si>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</si>
  <si>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</si>
  <si>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</si>
  <si>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</si>
  <si>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</si>
  <si>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</si>
  <si>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</si>
  <si>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</si>
  <si>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</si>
  <si>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</si>
  <si>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</si>
  <si>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</si>
  <si>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</si>
  <si>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</si>
  <si>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</si>
  <si>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</si>
  <si>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</si>
  <si>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</si>
  <si>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</si>
  <si>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</si>
  <si>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</si>
  <si>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</si>
  <si>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</si>
  <si>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</si>
  <si>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</si>
  <si>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</si>
  <si>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</si>
  <si>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</si>
  <si>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</si>
  <si>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</si>
  <si>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</si>
  <si>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</si>
  <si>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</si>
  <si>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</si>
  <si>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</si>
  <si>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</si>
  <si>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</si>
  <si>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</si>
  <si>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</si>
  <si>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</si>
  <si>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</si>
  <si>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</si>
  <si>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</si>
  <si>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</si>
  <si>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</si>
  <si>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</si>
  <si>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</si>
  <si>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</si>
  <si>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</si>
  <si>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</si>
  <si>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</si>
  <si>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</si>
  <si>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</si>
  <si>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</si>
  <si>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</si>
  <si>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</si>
  <si>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</si>
  <si>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</si>
  <si>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</si>
  <si>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</si>
  <si>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</si>
  <si>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</si>
  <si>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</si>
  <si>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</si>
  <si>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</si>
  <si>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</si>
  <si>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</si>
  <si>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</si>
  <si>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</si>
  <si>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</si>
  <si>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</si>
  <si>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</si>
  <si>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</si>
  <si>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</si>
  <si>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</si>
  <si>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</si>
  <si>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</si>
  <si>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</si>
  <si>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</si>
  <si>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</si>
  <si>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</si>
  <si>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</si>
  <si>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</si>
  <si>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</si>
  <si>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</si>
  <si>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</si>
  <si>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</si>
  <si>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</si>
  <si>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</si>
  <si>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</si>
  <si>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</si>
  <si>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</si>
  <si>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</si>
  <si>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</si>
  <si>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</si>
  <si>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</si>
  <si>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</si>
  <si>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</si>
  <si>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</si>
  <si>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</si>
  <si>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</si>
  <si>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</si>
  <si>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</si>
  <si>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</si>
  <si>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</si>
  <si>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</si>
  <si>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</si>
  <si>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</si>
  <si>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</si>
  <si>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</si>
  <si>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</si>
  <si>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</si>
  <si>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</si>
  <si>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</si>
  <si>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</si>
  <si>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</si>
  <si>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</si>
  <si>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</si>
  <si>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</si>
  <si>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</si>
  <si>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</si>
  <si>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</si>
  <si>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</si>
  <si>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</si>
  <si>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</si>
  <si>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</si>
  <si>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</si>
  <si>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</si>
  <si>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</si>
  <si>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</si>
  <si>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</si>
  <si>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</si>
  <si>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</si>
  <si>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</si>
  <si>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</si>
  <si>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</si>
  <si>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</si>
  <si>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</si>
  <si>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</si>
  <si>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</si>
  <si>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</si>
  <si>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</si>
  <si>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</si>
  <si>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</si>
  <si>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</si>
  <si>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</si>
  <si>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</si>
  <si>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</si>
  <si>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</si>
  <si>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</si>
  <si>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</si>
  <si>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</si>
  <si>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</si>
  <si>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</si>
  <si>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</si>
  <si>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</si>
  <si>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</si>
  <si>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</si>
  <si>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</si>
  <si>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</si>
  <si>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</si>
  <si>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</si>
  <si>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</si>
  <si>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</si>
  <si>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</si>
  <si>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</si>
  <si>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</si>
  <si>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</si>
  <si>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</si>
  <si>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</si>
  <si>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</si>
  <si>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</si>
  <si>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</si>
  <si>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</si>
  <si>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</si>
  <si>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</si>
  <si>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</si>
  <si>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</si>
  <si>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</si>
  <si>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</si>
  <si>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</si>
  <si>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</si>
  <si>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</si>
  <si>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</si>
  <si>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</si>
  <si>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</si>
  <si>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</si>
  <si>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</si>
  <si>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</si>
  <si>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</si>
  <si>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</si>
  <si>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</si>
  <si>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</si>
  <si>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</si>
  <si>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</si>
  <si>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</si>
  <si>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</si>
  <si>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</si>
  <si>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</si>
  <si>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</si>
  <si>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</si>
  <si>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</si>
  <si>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</si>
  <si>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</si>
  <si>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</si>
  <si>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</si>
  <si>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</si>
  <si>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</si>
  <si>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</si>
  <si>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</si>
  <si>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</si>
  <si>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</si>
  <si>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</si>
  <si>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</si>
  <si>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</si>
  <si>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</si>
  <si>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</si>
  <si>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</si>
  <si>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</si>
  <si>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</si>
  <si>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</si>
  <si>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</si>
  <si>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</si>
  <si>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</si>
  <si>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</si>
  <si>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</si>
  <si>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</si>
  <si>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</si>
  <si>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</si>
  <si>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</si>
  <si>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</si>
  <si>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</si>
  <si>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</si>
  <si>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</si>
  <si>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</si>
  <si>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</si>
  <si>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</si>
  <si>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</si>
  <si>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</si>
  <si>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</si>
  <si>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</si>
  <si>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</si>
  <si>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</si>
  <si>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</si>
  <si>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</si>
  <si>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</si>
  <si>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</si>
  <si>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</si>
  <si>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</si>
  <si>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</si>
  <si>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</si>
  <si>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</si>
  <si>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</si>
  <si>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</si>
  <si>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</si>
  <si>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</si>
  <si>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</si>
  <si>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</si>
  <si>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</si>
  <si>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</si>
  <si>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</si>
  <si>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</si>
  <si>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</si>
  <si>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</si>
  <si>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</si>
  <si>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</si>
  <si>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</si>
  <si>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</si>
  <si>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</si>
  <si>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</si>
  <si>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</si>
  <si>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</si>
  <si>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</si>
  <si>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</si>
  <si>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</si>
  <si>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</si>
  <si>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</si>
  <si>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</si>
  <si>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</si>
  <si>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</si>
  <si>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</si>
  <si>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</si>
  <si>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</si>
  <si>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</si>
  <si>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</si>
  <si>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</si>
  <si>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</si>
  <si>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</si>
  <si>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</si>
  <si>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</si>
  <si>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</si>
  <si>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</si>
  <si>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</si>
  <si>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</si>
  <si>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</si>
  <si>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</si>
  <si>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</si>
  <si>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</si>
  <si>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</si>
  <si>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</si>
  <si>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</si>
  <si>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</si>
  <si>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</si>
  <si>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</si>
  <si>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</si>
  <si>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</si>
  <si>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</si>
  <si>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</si>
  <si>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</si>
  <si>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</si>
  <si>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</si>
  <si>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</si>
  <si>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</si>
  <si>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</si>
  <si>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</si>
  <si>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</si>
  <si>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</si>
  <si>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</si>
  <si>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</si>
  <si>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</si>
  <si>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</si>
  <si>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</si>
  <si>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</si>
  <si>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</si>
  <si>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</si>
  <si>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</si>
  <si>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</si>
  <si>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</si>
  <si>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</si>
  <si>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</si>
  <si>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</si>
  <si>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</si>
  <si>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</si>
  <si>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</si>
  <si>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</si>
  <si>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</si>
  <si>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</si>
  <si>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</si>
  <si>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</si>
  <si>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</si>
  <si>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</si>
  <si>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</si>
  <si>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</si>
  <si>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</si>
  <si>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</si>
  <si>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</si>
  <si>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</si>
  <si>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</si>
  <si>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</si>
  <si>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</si>
  <si>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</si>
  <si>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</si>
  <si>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</si>
  <si>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</si>
  <si>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</si>
  <si>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</si>
  <si>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</si>
  <si>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</si>
  <si>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</si>
  <si>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</si>
  <si>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</si>
  <si>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</si>
  <si>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</si>
  <si>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</si>
  <si>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</si>
  <si>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</si>
  <si>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</si>
  <si>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</si>
  <si>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</si>
  <si>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</si>
  <si>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</si>
  <si>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</si>
  <si>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</si>
  <si>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</si>
  <si>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</si>
  <si>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</si>
  <si>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</si>
  <si>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</si>
  <si>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</si>
  <si>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</si>
  <si>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</si>
  <si>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</si>
  <si>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</si>
  <si>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</si>
  <si>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</si>
  <si>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</si>
  <si>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</si>
  <si>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</si>
  <si>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</si>
  <si>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</si>
  <si>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</si>
  <si>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</si>
  <si>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</si>
  <si>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</si>
  <si>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</si>
  <si>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</si>
  <si>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</si>
  <si>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</si>
  <si>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</si>
  <si>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</si>
  <si>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</si>
  <si>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</si>
  <si>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</si>
  <si>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</si>
  <si>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</si>
  <si>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</si>
  <si>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</si>
  <si>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</si>
  <si>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</si>
  <si>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</si>
  <si>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</si>
  <si>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</si>
  <si>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</si>
  <si>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</si>
  <si>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</si>
  <si>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</si>
  <si>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</si>
  <si>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</si>
  <si>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</si>
  <si>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</si>
  <si>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</si>
  <si>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</si>
  <si>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</si>
  <si>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</si>
  <si>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</si>
  <si>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</si>
  <si>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</si>
  <si>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</si>
  <si>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</si>
  <si>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</si>
  <si>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</si>
  <si>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</si>
  <si>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</si>
  <si>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</si>
  <si>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</si>
  <si>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</si>
  <si>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</si>
  <si>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</si>
  <si>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</si>
  <si>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</si>
  <si>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</si>
  <si>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</si>
  <si>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</si>
  <si>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</si>
  <si>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</si>
  <si>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</si>
  <si>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</si>
  <si>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</si>
  <si>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</si>
  <si>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</si>
  <si>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</si>
  <si>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</si>
  <si>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</si>
  <si>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</si>
  <si>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</si>
  <si>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</si>
  <si>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</si>
  <si>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</si>
  <si>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</si>
  <si>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</si>
  <si>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</si>
  <si>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</si>
  <si>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</si>
  <si>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</si>
  <si>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</si>
  <si>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</si>
  <si>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</si>
  <si>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</si>
  <si>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</si>
  <si>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</si>
  <si>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</si>
  <si>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</si>
  <si>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</si>
  <si>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</si>
  <si>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</si>
  <si>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</si>
  <si>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</si>
  <si>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</si>
  <si>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</si>
  <si>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</si>
  <si>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</si>
  <si>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</si>
  <si>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</si>
  <si>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</si>
  <si>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</si>
  <si>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</si>
  <si>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</si>
  <si>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</si>
  <si>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</si>
  <si>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</si>
  <si>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</si>
  <si>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</si>
  <si>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</si>
  <si>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</si>
  <si>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</si>
  <si>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</si>
  <si>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</si>
  <si>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</si>
  <si>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</si>
  <si>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</si>
  <si>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</si>
  <si>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</si>
  <si>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</si>
  <si>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</si>
  <si>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</si>
  <si>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</si>
  <si>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</si>
  <si>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</si>
  <si>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</si>
  <si>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</si>
  <si>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</si>
  <si>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</si>
  <si>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</si>
  <si>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</si>
  <si>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</si>
  <si>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</si>
  <si>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</si>
  <si>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</si>
  <si>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</si>
  <si>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</si>
  <si>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</si>
  <si>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</si>
  <si>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</si>
  <si>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</si>
  <si>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</si>
  <si>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</si>
  <si>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</si>
  <si>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</si>
  <si>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</si>
  <si>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</si>
  <si>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</si>
  <si>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</si>
  <si>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</si>
  <si>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</si>
  <si>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</si>
  <si>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</si>
  <si>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</si>
  <si>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</si>
  <si>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</si>
  <si>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</si>
  <si>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</si>
  <si>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</si>
  <si>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</si>
  <si>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</si>
  <si>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</si>
  <si>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</si>
  <si>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</si>
  <si>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</si>
  <si>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</si>
  <si>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</si>
  <si>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</si>
  <si>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</si>
  <si>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</si>
  <si>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</si>
  <si>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</si>
  <si>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</si>
  <si>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</si>
  <si>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</si>
  <si>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</si>
  <si>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</si>
  <si>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</si>
  <si>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</si>
  <si>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</si>
  <si>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</si>
  <si>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</si>
  <si>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</si>
  <si>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</si>
  <si>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</si>
  <si>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</si>
  <si>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</si>
  <si>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</si>
  <si>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</si>
  <si>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</si>
  <si>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</si>
  <si>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</si>
  <si>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</si>
  <si>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</si>
  <si>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</si>
  <si>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</si>
  <si>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</si>
  <si>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</si>
  <si>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</si>
  <si>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</si>
  <si>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</si>
  <si>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</si>
  <si>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</si>
  <si>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</si>
  <si>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</si>
  <si>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</si>
  <si>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</si>
  <si>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</si>
  <si>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</si>
  <si>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</si>
  <si>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</si>
  <si>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</si>
  <si>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</si>
  <si>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</si>
  <si>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</si>
  <si>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</si>
  <si>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</si>
  <si>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</si>
  <si>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</si>
  <si>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</si>
  <si>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</si>
  <si>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</si>
  <si>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</si>
  <si>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</si>
  <si>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</si>
  <si>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</si>
  <si>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</si>
  <si>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</si>
  <si>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</si>
  <si>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</si>
  <si>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</si>
  <si>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</si>
  <si>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</si>
  <si>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</si>
  <si>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</si>
  <si>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</si>
  <si>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</si>
  <si>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</si>
  <si>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</si>
  <si>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</si>
  <si>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</si>
  <si>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</si>
  <si>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</si>
  <si>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</si>
  <si>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</si>
  <si>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</si>
  <si>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</si>
  <si>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</si>
  <si>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</si>
  <si>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</si>
  <si>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</si>
  <si>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</si>
  <si>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</si>
  <si>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</si>
  <si>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</si>
  <si>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</si>
  <si>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</si>
  <si>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</si>
  <si>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</si>
  <si>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</si>
  <si>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</si>
  <si>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</si>
  <si>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</si>
  <si>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</si>
  <si>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</si>
  <si>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</si>
  <si>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</si>
  <si>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</si>
  <si>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</si>
  <si>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</si>
  <si>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</si>
  <si>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</si>
  <si>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</si>
  <si>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</si>
  <si>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</si>
  <si>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</si>
  <si>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</si>
  <si>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</si>
  <si>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</si>
  <si>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</si>
  <si>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</si>
  <si>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</si>
  <si>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</si>
  <si>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</si>
  <si>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</si>
  <si>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</si>
  <si>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</si>
  <si>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</si>
  <si>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</si>
  <si>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</si>
  <si>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</si>
  <si>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</si>
  <si>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</si>
  <si>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</si>
  <si>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</si>
  <si>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</si>
  <si>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</si>
  <si>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</si>
  <si>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</si>
  <si>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</si>
  <si>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</si>
  <si>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</si>
  <si>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</si>
  <si>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</si>
  <si>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</si>
  <si>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</si>
  <si>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</si>
  <si>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</si>
  <si>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</si>
  <si>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</si>
  <si>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</si>
  <si>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</si>
  <si>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</si>
  <si>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</si>
  <si>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</si>
  <si>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</si>
  <si>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</si>
  <si>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</si>
  <si>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</si>
  <si>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</si>
  <si>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</si>
  <si>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</si>
  <si>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</si>
  <si>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</si>
  <si>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</si>
  <si>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</si>
  <si>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</si>
  <si>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</si>
  <si>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</si>
  <si>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</si>
  <si>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</si>
  <si>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</si>
  <si>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</si>
  <si>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</si>
  <si>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</si>
  <si>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</si>
  <si>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</si>
  <si>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</si>
  <si>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</si>
  <si>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</si>
  <si>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</si>
  <si>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</si>
  <si>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</si>
  <si>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</si>
  <si>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</si>
  <si>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</si>
  <si>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</si>
  <si>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</si>
  <si>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</si>
  <si>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</si>
  <si>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</si>
  <si>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</si>
  <si>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</si>
  <si>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</si>
  <si>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</si>
  <si>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</si>
  <si>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</si>
  <si>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</si>
  <si>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</si>
  <si>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</si>
  <si>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</si>
  <si>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</si>
  <si>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</si>
  <si>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</si>
  <si>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</si>
  <si>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</si>
  <si>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</si>
  <si>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</si>
  <si>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</si>
  <si>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</si>
  <si>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</si>
  <si>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</si>
  <si>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</si>
  <si>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</si>
  <si>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</si>
  <si>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</si>
  <si>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</si>
  <si>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</si>
  <si>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</si>
  <si>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</si>
  <si>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</si>
  <si>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</si>
  <si>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</si>
  <si>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</si>
  <si>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</si>
  <si>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</si>
  <si>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</si>
  <si>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</si>
  <si>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</si>
  <si>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</si>
  <si>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</si>
  <si>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</si>
  <si>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</si>
  <si>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</si>
  <si>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</si>
  <si>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</si>
  <si>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</si>
  <si>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</si>
  <si>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</si>
  <si>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</si>
  <si>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</si>
  <si>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</si>
  <si>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</si>
  <si>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</si>
  <si>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</si>
  <si>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</si>
  <si>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</si>
  <si>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</si>
  <si>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</si>
  <si>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</si>
  <si>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</si>
  <si>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</si>
  <si>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</si>
  <si>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</si>
  <si>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</si>
  <si>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</si>
  <si>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</si>
  <si>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</si>
  <si>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</si>
  <si>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</si>
  <si>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</si>
  <si>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</si>
  <si>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</si>
  <si>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</si>
  <si>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</si>
  <si>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</si>
  <si>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</si>
  <si>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</si>
  <si>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</si>
  <si>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</si>
  <si>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</si>
  <si>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</si>
  <si>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</si>
  <si>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</si>
  <si>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</si>
  <si>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</si>
  <si>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</si>
  <si>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</si>
  <si>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</si>
  <si>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</si>
  <si>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</si>
  <si>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</si>
  <si>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</si>
  <si>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</si>
  <si>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</si>
  <si>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</si>
  <si>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</si>
  <si>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</si>
  <si>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</si>
  <si>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</si>
  <si>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</si>
  <si>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</si>
  <si>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</si>
  <si>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</si>
  <si>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</si>
  <si>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</si>
  <si>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</si>
  <si>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</si>
  <si>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</si>
  <si>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</si>
  <si>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</si>
  <si>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</si>
  <si>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</si>
  <si>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</si>
  <si>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</si>
  <si>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</si>
  <si>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</si>
  <si>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</si>
  <si>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</si>
  <si>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</si>
  <si>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</si>
  <si>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</si>
  <si>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</si>
  <si>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</si>
  <si>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</si>
  <si>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</si>
  <si>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</si>
  <si>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</si>
  <si>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</si>
  <si>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</si>
  <si>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</si>
  <si>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</si>
  <si>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</si>
  <si>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</si>
  <si>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</si>
  <si>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</si>
  <si>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</si>
  <si>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</si>
  <si>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</si>
  <si>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</si>
  <si>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</si>
  <si>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</si>
  <si>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</si>
  <si>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</si>
  <si>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</si>
  <si>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</si>
  <si>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</si>
  <si>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</si>
  <si>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</si>
  <si>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</si>
  <si>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</si>
  <si>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</si>
  <si>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</si>
  <si>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</si>
  <si>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</si>
  <si>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</si>
  <si>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</si>
  <si>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</si>
  <si>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</si>
  <si>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</si>
  <si>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</si>
  <si>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</si>
  <si>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</si>
  <si>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</si>
  <si>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</si>
  <si>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</si>
  <si>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</si>
  <si>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</si>
  <si>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</si>
  <si>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</si>
  <si>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</si>
  <si>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</si>
  <si>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</si>
  <si>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</si>
  <si>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</si>
  <si>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</si>
  <si>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</si>
  <si>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</si>
  <si>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</si>
  <si>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</si>
  <si>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</si>
  <si>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</si>
  <si>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</si>
  <si>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</si>
  <si>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</si>
  <si>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</si>
  <si>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</si>
  <si>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</si>
  <si>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</si>
  <si>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</si>
  <si>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</si>
  <si>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</si>
  <si>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</si>
  <si>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</si>
  <si>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</si>
  <si>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</si>
  <si>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</si>
  <si>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</si>
  <si>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</si>
  <si>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</si>
  <si>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</si>
  <si>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</si>
  <si>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</si>
  <si>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</si>
  <si>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</si>
  <si>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</si>
  <si>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</si>
  <si>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</si>
  <si>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</si>
  <si>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</si>
  <si>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</si>
  <si>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</si>
  <si>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</si>
  <si>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</si>
  <si>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</si>
  <si>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</si>
  <si>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</si>
  <si>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</si>
  <si>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</si>
  <si>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</si>
  <si>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</si>
  <si>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</si>
  <si>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</si>
  <si>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</si>
  <si>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</si>
  <si>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</si>
  <si>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</si>
  <si>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</si>
  <si>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</si>
  <si>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</si>
  <si>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</si>
  <si>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</si>
  <si>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</si>
  <si>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</si>
  <si>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</si>
  <si>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</si>
  <si>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</si>
  <si>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</si>
  <si>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</si>
  <si>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</si>
  <si>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</si>
  <si>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</si>
  <si>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</si>
  <si>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</si>
  <si>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</si>
  <si>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</si>
  <si>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</si>
  <si>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</si>
  <si>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</si>
  <si>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</si>
  <si>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</si>
  <si>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</si>
  <si>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</si>
  <si>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</si>
  <si>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</si>
  <si>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</si>
  <si>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</si>
  <si>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</si>
  <si>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</si>
  <si>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</si>
  <si>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</si>
  <si>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</si>
  <si>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</si>
  <si>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</si>
  <si>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</si>
  <si>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</si>
  <si>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</si>
  <si>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</si>
  <si>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</si>
  <si>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</si>
  <si>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</si>
  <si>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</si>
  <si>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</si>
  <si>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</si>
  <si>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</si>
  <si>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</si>
  <si>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</si>
  <si>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</si>
  <si>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</si>
  <si>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</si>
  <si>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</si>
  <si>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</si>
  <si>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</si>
  <si>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</si>
  <si>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</si>
  <si>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</si>
  <si>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</si>
  <si>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</si>
  <si>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</si>
  <si>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</si>
  <si>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</si>
  <si>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</si>
  <si>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</si>
  <si>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</si>
  <si>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</si>
  <si>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</si>
  <si>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</si>
  <si>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</si>
  <si>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</si>
  <si>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</si>
  <si>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</si>
  <si>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</si>
  <si>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</si>
  <si>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</si>
  <si>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</si>
  <si>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</si>
  <si>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</si>
  <si>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</si>
  <si>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</si>
  <si>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</si>
  <si>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</si>
  <si>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</si>
  <si>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</si>
  <si>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</si>
  <si>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</si>
  <si>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</si>
  <si>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</si>
  <si>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</si>
  <si>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</si>
  <si>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</si>
  <si>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</si>
  <si>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</si>
  <si>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</si>
  <si>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</si>
  <si>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</si>
  <si>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</si>
  <si>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</si>
  <si>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</si>
  <si>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</si>
  <si>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</si>
  <si>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</si>
  <si>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</si>
  <si>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</si>
  <si>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</si>
  <si>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</si>
  <si>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</si>
  <si>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</si>
  <si>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</si>
  <si>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</si>
  <si>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</si>
  <si>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</si>
  <si>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</si>
  <si>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</si>
  <si>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</si>
  <si>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</si>
  <si>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</si>
  <si>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</si>
  <si>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</si>
  <si>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</si>
  <si>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</si>
  <si>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</si>
  <si>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</si>
  <si>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</si>
  <si>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</si>
  <si>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</si>
  <si>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</si>
  <si>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</si>
  <si>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</si>
  <si>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</si>
  <si>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</si>
  <si>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</si>
  <si>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</si>
  <si>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</si>
  <si>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</si>
  <si>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</si>
  <si>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</si>
  <si>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</si>
  <si>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</si>
  <si>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</si>
  <si>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</si>
  <si>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</si>
  <si>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</si>
  <si>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</si>
  <si>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</si>
  <si>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</si>
  <si>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</si>
  <si>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</si>
  <si>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</si>
  <si>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</si>
  <si>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</si>
  <si>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</si>
  <si>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</si>
  <si>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</si>
  <si>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</si>
  <si>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</si>
  <si>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</si>
  <si>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</si>
  <si>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</si>
  <si>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</si>
  <si>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</si>
  <si>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</si>
  <si>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</si>
  <si>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</si>
  <si>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</si>
  <si>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</si>
  <si>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</si>
  <si>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</si>
  <si>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</si>
  <si>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</si>
  <si>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</si>
  <si>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</si>
  <si>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</si>
  <si>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</si>
  <si>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</si>
  <si>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</si>
  <si>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</si>
  <si>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</si>
  <si>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</si>
  <si>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</si>
  <si>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</si>
  <si>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</si>
  <si>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</si>
  <si>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</si>
  <si>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</si>
  <si>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</si>
  <si>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</si>
  <si>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</si>
  <si>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</si>
  <si>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</si>
  <si>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</si>
  <si>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</si>
  <si>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</si>
  <si>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</si>
  <si>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</si>
  <si>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</si>
  <si>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</si>
  <si>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</si>
  <si>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</si>
  <si>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</si>
  <si>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</si>
  <si>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</si>
  <si>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</si>
  <si>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</si>
  <si>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</si>
  <si>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</si>
  <si>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</si>
  <si>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</si>
  <si>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</si>
  <si>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</si>
  <si>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</si>
  <si>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</si>
  <si>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</si>
  <si>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</si>
  <si>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</si>
  <si>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</si>
  <si>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</si>
  <si>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</si>
  <si>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</si>
  <si>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</si>
  <si>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</si>
  <si>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</si>
  <si>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</si>
  <si>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</si>
  <si>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</si>
  <si>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</si>
  <si>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</si>
  <si>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</si>
  <si>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</si>
  <si>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</si>
  <si>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</si>
  <si>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</si>
  <si>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</si>
  <si>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</si>
  <si>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</si>
  <si>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</si>
  <si>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</si>
  <si>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</si>
  <si>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</si>
  <si>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</si>
  <si>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</si>
  <si>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</si>
  <si>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</si>
  <si>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</si>
  <si>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</si>
  <si>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</si>
  <si>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</si>
  <si>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</si>
  <si>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</si>
  <si>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</si>
  <si>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</si>
  <si>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</si>
  <si>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</si>
  <si>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</si>
  <si>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</si>
  <si>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</si>
  <si>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</si>
  <si>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</si>
  <si>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</si>
  <si>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</si>
  <si>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</si>
  <si>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</si>
  <si>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</si>
  <si>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</si>
  <si>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</si>
  <si>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</si>
  <si>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</si>
  <si>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</si>
  <si>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</si>
  <si>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</si>
  <si>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</si>
  <si>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</si>
  <si>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</si>
  <si>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</si>
  <si>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</si>
  <si>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</si>
  <si>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</si>
  <si>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</si>
  <si>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</si>
  <si>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</si>
  <si>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</si>
  <si>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</si>
  <si>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</si>
  <si>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</si>
  <si>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</si>
  <si>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</si>
  <si>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</si>
  <si>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</si>
  <si>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</si>
  <si>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</si>
  <si>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</si>
  <si>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</si>
  <si>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</si>
  <si>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</si>
  <si>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</si>
  <si>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</si>
  <si>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</si>
  <si>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</si>
  <si>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</si>
  <si>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</si>
  <si>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</si>
  <si>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</si>
  <si>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</si>
  <si>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</si>
  <si>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</si>
  <si>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</si>
  <si>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</si>
  <si>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</si>
  <si>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</si>
  <si>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</si>
  <si>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</si>
  <si>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</si>
  <si>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</si>
  <si>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</si>
  <si>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</si>
  <si>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</si>
  <si>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</si>
  <si>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</si>
  <si>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</si>
  <si>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</si>
  <si>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</si>
  <si>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</si>
  <si>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</si>
  <si>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</si>
  <si>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</si>
  <si>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</si>
  <si>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</si>
  <si>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</si>
  <si>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</si>
  <si>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</si>
  <si>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</si>
  <si>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</si>
  <si>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</si>
  <si>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</si>
  <si>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</si>
  <si>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</si>
  <si>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</si>
  <si>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</si>
  <si>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</si>
  <si>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</si>
  <si>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</si>
  <si>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</si>
  <si>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</si>
  <si>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</si>
  <si>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</si>
  <si>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</si>
  <si>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</si>
  <si>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</si>
  <si>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</si>
  <si>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</si>
  <si>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</si>
  <si>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</si>
  <si>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</si>
  <si>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</si>
  <si>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</si>
  <si>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</si>
  <si>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</si>
  <si>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</si>
  <si>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</si>
  <si>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</si>
  <si>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</si>
  <si>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</si>
  <si>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</si>
  <si>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</si>
  <si>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</si>
  <si>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</si>
  <si>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</si>
  <si>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</si>
  <si>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</si>
  <si>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</si>
  <si>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</si>
  <si>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</si>
  <si>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</si>
  <si>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</si>
  <si>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</si>
  <si>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</si>
  <si>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</si>
  <si>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</si>
  <si>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</si>
  <si>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</si>
  <si>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</si>
  <si>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</si>
  <si>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</si>
  <si>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</si>
  <si>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</si>
  <si>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</si>
  <si>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</si>
  <si>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</si>
  <si>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</si>
  <si>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</si>
  <si>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</si>
  <si>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</si>
  <si>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</si>
  <si>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</si>
  <si>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</si>
  <si>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</si>
  <si>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</si>
  <si>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</si>
  <si>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</si>
  <si>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</si>
  <si>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</si>
  <si>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</si>
  <si>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</si>
  <si>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</si>
  <si>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</si>
  <si>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</si>
  <si>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</si>
  <si>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</si>
  <si>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</si>
  <si>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</si>
  <si>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</si>
  <si>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</si>
  <si>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</si>
  <si>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</si>
  <si>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</si>
  <si>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</si>
  <si>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</si>
  <si>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</si>
  <si>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</si>
  <si>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</si>
  <si>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</si>
  <si>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</si>
  <si>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</si>
  <si>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</si>
  <si>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</si>
  <si>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</si>
  <si>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</si>
  <si>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</si>
  <si>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</si>
  <si>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</si>
  <si>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</si>
  <si>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</si>
  <si>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</si>
  <si>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</si>
  <si>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</si>
  <si>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</si>
  <si>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</si>
  <si>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</si>
  <si>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</si>
  <si>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</si>
  <si>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</si>
  <si>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</si>
  <si>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</si>
  <si>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</si>
  <si>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</si>
  <si>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</si>
  <si>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</si>
  <si>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</si>
  <si>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</si>
  <si>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</si>
  <si>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</si>
  <si>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</si>
  <si>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</si>
  <si>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</si>
  <si>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</si>
  <si>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</si>
  <si>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</si>
  <si>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</si>
  <si>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</si>
  <si>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</si>
  <si>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</si>
  <si>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</si>
  <si>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</si>
  <si>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</si>
  <si>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</si>
  <si>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</si>
  <si>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</si>
  <si>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</si>
  <si>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</si>
  <si>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</si>
  <si>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</si>
  <si>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</si>
  <si>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</si>
  <si>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</si>
  <si>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</si>
  <si>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</si>
  <si>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</si>
  <si>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</si>
  <si>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</si>
  <si>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</si>
  <si>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</si>
  <si>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</si>
  <si>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</si>
  <si>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</si>
  <si>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</si>
  <si>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</si>
  <si>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</si>
  <si>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</si>
  <si>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</si>
  <si>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</si>
  <si>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</si>
  <si>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</si>
  <si>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</si>
  <si>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</si>
  <si>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</si>
  <si>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</si>
  <si>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</si>
  <si>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</si>
  <si>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</si>
  <si>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</si>
  <si>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</si>
  <si>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</si>
  <si>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</si>
  <si>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</si>
  <si>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</si>
  <si>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</si>
  <si>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</si>
  <si>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</si>
  <si>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</si>
  <si>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</si>
  <si>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</si>
  <si>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</si>
  <si>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</si>
  <si>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</si>
  <si>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</si>
  <si>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</si>
  <si>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</si>
  <si>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</si>
  <si>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</si>
  <si>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</si>
  <si>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</si>
  <si>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</si>
  <si>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</si>
  <si>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</si>
  <si>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</si>
  <si>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</si>
  <si>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</si>
  <si>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</si>
  <si>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</si>
  <si>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</si>
  <si>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</si>
  <si>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</si>
  <si>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</si>
  <si>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</si>
  <si>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</si>
  <si>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</si>
  <si>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</si>
  <si>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</si>
  <si>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</si>
  <si>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</si>
  <si>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</si>
  <si>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</si>
  <si>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</si>
  <si>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</si>
  <si>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</si>
  <si>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</si>
  <si>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</si>
  <si>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</si>
  <si>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</si>
  <si>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</si>
  <si>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</si>
  <si>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</si>
  <si>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</si>
  <si>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</si>
  <si>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</si>
  <si>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</si>
  <si>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</si>
  <si>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</si>
  <si>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</si>
  <si>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</si>
  <si>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</si>
  <si>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</si>
  <si>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</si>
  <si>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</si>
  <si>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</si>
  <si>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</si>
  <si>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</si>
  <si>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</si>
  <si>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</si>
  <si>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</si>
  <si>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</si>
  <si>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</si>
  <si>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</si>
  <si>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</si>
  <si>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</si>
  <si>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</si>
  <si>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</si>
  <si>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</si>
  <si>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</si>
  <si>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</si>
  <si>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</si>
  <si>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</si>
  <si>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</si>
  <si>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</si>
  <si>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</si>
  <si>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</si>
  <si>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</si>
  <si>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</si>
  <si>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</si>
  <si>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</si>
  <si>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</si>
  <si>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</si>
  <si>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</si>
  <si>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</si>
  <si>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</si>
  <si>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</si>
  <si>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</si>
  <si>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</si>
  <si>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</si>
  <si>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</si>
  <si>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</si>
  <si>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</si>
  <si>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</si>
  <si>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</si>
  <si>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</si>
  <si>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</si>
  <si>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</si>
  <si>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</si>
  <si>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</si>
  <si>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</si>
  <si>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</si>
  <si>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</si>
  <si>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</si>
  <si>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</si>
  <si>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</si>
  <si>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</si>
  <si>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</si>
  <si>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</si>
  <si>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</si>
  <si>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</si>
  <si>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</si>
  <si>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</si>
  <si>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</si>
  <si>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</si>
  <si>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</si>
  <si>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</si>
  <si>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</si>
  <si>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</si>
  <si>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</si>
  <si>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</si>
  <si>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</si>
  <si>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</si>
  <si>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</si>
  <si>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</si>
  <si>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</si>
  <si>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</si>
  <si>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</si>
  <si>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</si>
  <si>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</si>
  <si>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</si>
  <si>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</si>
  <si>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</si>
  <si>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</si>
  <si>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</si>
  <si>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</si>
  <si>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</si>
  <si>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</si>
  <si>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</si>
  <si>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</si>
  <si>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</si>
  <si>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</si>
  <si>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</si>
  <si>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</si>
  <si>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</si>
  <si>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</si>
  <si>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</si>
  <si>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</si>
  <si>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</si>
  <si>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</si>
  <si>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</si>
  <si>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</si>
  <si>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</si>
  <si>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</si>
  <si>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</si>
  <si>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</si>
  <si>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</si>
  <si>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</si>
  <si>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</si>
  <si>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</si>
  <si>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</si>
  <si>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</si>
  <si>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</si>
  <si>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</si>
  <si>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</si>
  <si>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</si>
  <si>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</si>
  <si>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</si>
  <si>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</si>
  <si>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</si>
  <si>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</si>
  <si>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</si>
  <si>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</si>
  <si>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</si>
  <si>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</si>
  <si>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</si>
  <si>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</si>
  <si>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</si>
  <si>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</si>
  <si>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</si>
  <si>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</si>
  <si>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</si>
  <si>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</si>
  <si>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</si>
  <si>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</si>
  <si>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</si>
  <si>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</si>
  <si>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</si>
  <si>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</si>
  <si>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</si>
  <si>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</si>
  <si>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</si>
  <si>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</si>
  <si>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</si>
  <si>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</si>
  <si>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</si>
  <si>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</si>
  <si>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</si>
  <si>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</si>
  <si>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</si>
  <si>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</si>
  <si>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</si>
  <si>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</si>
  <si>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</si>
  <si>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</si>
  <si>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</si>
  <si>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</si>
  <si>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</si>
  <si>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</si>
  <si>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</si>
  <si>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</si>
  <si>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</si>
  <si>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</si>
  <si>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</si>
  <si>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</si>
  <si>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</si>
  <si>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</si>
  <si>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</si>
  <si>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</si>
  <si>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</si>
  <si>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</si>
  <si>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</si>
  <si>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</si>
  <si>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</si>
  <si>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</si>
  <si>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</si>
  <si>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</si>
  <si>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</si>
  <si>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</si>
  <si>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</si>
  <si>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</si>
  <si>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</si>
  <si>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</si>
  <si>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</si>
  <si>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</si>
  <si>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</si>
  <si>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</si>
  <si>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</si>
  <si>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</si>
  <si>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</si>
  <si>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</si>
  <si>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</si>
  <si>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</si>
  <si>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</si>
  <si>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</si>
  <si>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</si>
  <si>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</si>
  <si>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</si>
  <si>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</si>
  <si>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</si>
  <si>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</si>
  <si>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</si>
  <si>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</si>
  <si>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</si>
  <si>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</si>
  <si>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</si>
  <si>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</si>
  <si>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</si>
  <si>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</si>
  <si>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</si>
  <si>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</si>
  <si>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</si>
  <si>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</si>
  <si>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</si>
  <si>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</si>
  <si>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</si>
  <si>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</si>
  <si>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</si>
  <si>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</si>
  <si>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</si>
  <si>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</si>
  <si>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</si>
  <si>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</si>
  <si>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</si>
  <si>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</si>
  <si>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</si>
  <si>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</si>
  <si>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</si>
  <si>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</si>
  <si>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</si>
  <si>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</si>
  <si>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</si>
  <si>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</si>
  <si>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</si>
  <si>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</si>
  <si>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</si>
  <si>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</si>
  <si>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</si>
  <si>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</si>
  <si>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</si>
  <si>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</si>
  <si>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</si>
  <si>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</si>
  <si>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</si>
  <si>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</si>
  <si>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</si>
  <si>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</si>
  <si>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</si>
  <si>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</si>
  <si>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</si>
  <si>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</si>
  <si>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</si>
  <si>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</si>
  <si>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</si>
  <si>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</si>
  <si>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</si>
  <si>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</si>
  <si>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</si>
  <si>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</si>
  <si>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</si>
  <si>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</si>
  <si>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</si>
  <si>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</si>
  <si>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</si>
  <si>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</si>
  <si>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</si>
  <si>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</si>
  <si>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</si>
  <si>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</si>
  <si>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</si>
  <si>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</si>
  <si>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</si>
  <si>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</si>
  <si>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</si>
  <si>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</si>
  <si>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</si>
  <si>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</si>
  <si>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</si>
  <si>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</si>
  <si>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</si>
  <si>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</si>
  <si>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</si>
  <si>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</si>
  <si>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</si>
  <si>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</si>
  <si>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</si>
  <si>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</si>
  <si>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</si>
  <si>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</si>
  <si>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</si>
  <si>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</si>
  <si>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</si>
  <si>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</si>
  <si>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</si>
  <si>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</si>
  <si>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</si>
  <si>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</si>
  <si>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</si>
  <si>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</si>
  <si>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</si>
  <si>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</si>
  <si>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</si>
  <si>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</si>
  <si>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</si>
  <si>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</si>
  <si>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</si>
  <si>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</si>
  <si>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</si>
  <si>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</si>
  <si>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</si>
  <si>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</si>
  <si>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</si>
  <si>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</si>
  <si>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</si>
  <si>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</si>
  <si>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</si>
  <si>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</si>
  <si>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</si>
  <si>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</si>
  <si>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</si>
  <si>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</si>
  <si>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</si>
  <si>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</si>
  <si>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</si>
  <si>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</si>
  <si>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</si>
  <si>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</si>
  <si>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</si>
  <si>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</si>
  <si>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</si>
  <si>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</si>
  <si>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</si>
  <si>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</si>
  <si>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</si>
  <si>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</si>
  <si>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</si>
  <si>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</si>
  <si>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</si>
  <si>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</si>
  <si>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</si>
  <si>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</si>
  <si>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</si>
  <si>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</si>
  <si>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</si>
  <si>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</si>
  <si>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</si>
  <si>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</si>
  <si>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</si>
  <si>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</si>
  <si>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</si>
  <si>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</si>
  <si>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</si>
  <si>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</si>
  <si>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</si>
  <si>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</si>
  <si>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</si>
  <si>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</si>
  <si>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</si>
  <si>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</si>
  <si>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</si>
  <si>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</si>
  <si>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</si>
  <si>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</si>
  <si>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</si>
  <si>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</si>
  <si>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</si>
  <si>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</si>
  <si>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</si>
  <si>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</si>
  <si>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</si>
  <si>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</si>
  <si>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</si>
  <si>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</si>
  <si>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</si>
  <si>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</si>
  <si>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</si>
  <si>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</si>
  <si>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</si>
  <si>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</si>
  <si>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</si>
  <si>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</si>
  <si>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</si>
  <si>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</si>
  <si>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</si>
  <si>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</si>
  <si>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</si>
  <si>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</si>
  <si>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</si>
  <si>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</si>
  <si>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</si>
  <si>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</si>
  <si>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</si>
  <si>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</si>
  <si>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</si>
  <si>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</si>
  <si>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</si>
  <si>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</si>
  <si>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</si>
  <si>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</si>
  <si>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</si>
  <si>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</si>
  <si>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</si>
  <si>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</si>
  <si>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</si>
  <si>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</si>
  <si>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</si>
  <si>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</si>
  <si>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</si>
  <si>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</si>
  <si>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</si>
  <si>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</si>
  <si>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</si>
  <si>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</si>
  <si>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</si>
  <si>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</si>
  <si>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</si>
  <si>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</si>
  <si>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</si>
  <si>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</si>
  <si>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</si>
  <si>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</si>
  <si>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</si>
  <si>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</si>
  <si>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</si>
  <si>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</si>
  <si>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</si>
  <si>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</si>
  <si>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</si>
  <si>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</si>
  <si>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</si>
  <si>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</si>
  <si>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</si>
  <si>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</si>
  <si>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</si>
  <si>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</si>
  <si>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</si>
  <si>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</si>
  <si>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</si>
  <si>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</si>
  <si>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</si>
  <si>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</si>
  <si>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</si>
  <si>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</si>
  <si>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</si>
  <si>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</si>
  <si>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</si>
  <si>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</si>
  <si>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</si>
  <si>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</si>
  <si>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</si>
  <si>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</si>
  <si>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</si>
  <si>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</si>
  <si>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</si>
  <si>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</si>
  <si>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</si>
  <si>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</si>
  <si>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</si>
  <si>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</si>
  <si>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</si>
  <si>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</si>
  <si>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</si>
  <si>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</si>
  <si>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</si>
  <si>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</si>
  <si>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</si>
  <si>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</si>
  <si>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</si>
  <si>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</si>
  <si>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</si>
  <si>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</si>
  <si>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</si>
  <si>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</si>
  <si>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</si>
  <si>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</si>
  <si>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</si>
  <si>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</si>
  <si>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</si>
  <si>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</si>
  <si>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</si>
  <si>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</si>
  <si>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</si>
  <si>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</si>
  <si>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</si>
  <si>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</si>
  <si>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</si>
  <si>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</si>
  <si>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</si>
  <si>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</si>
  <si>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</si>
  <si>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</si>
  <si>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</si>
  <si>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</si>
  <si>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</si>
  <si>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</si>
  <si>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</si>
  <si>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</si>
  <si>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</si>
  <si>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</si>
  <si>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</si>
  <si>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</si>
  <si>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</si>
  <si>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</si>
  <si>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</si>
  <si>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</si>
  <si>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</si>
  <si>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</si>
  <si>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</si>
  <si>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</si>
  <si>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</si>
  <si>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</si>
  <si>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</si>
  <si>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</si>
  <si>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</si>
  <si>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</si>
  <si>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</si>
  <si>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</si>
  <si>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</si>
  <si>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</si>
  <si>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</si>
  <si>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</si>
  <si>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</si>
  <si>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</si>
  <si>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</si>
  <si>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</si>
  <si>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</si>
  <si>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</si>
  <si>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</si>
  <si>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</si>
  <si>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</si>
  <si>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</si>
  <si>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</si>
  <si>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</si>
  <si>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</si>
  <si>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</si>
  <si>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</si>
  <si>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</si>
  <si>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</si>
  <si>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</si>
  <si>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</si>
  <si>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</si>
  <si>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</si>
  <si>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</si>
  <si>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</si>
  <si>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</si>
  <si>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</si>
  <si>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</si>
  <si>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</si>
  <si>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</si>
  <si>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</si>
  <si>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</si>
  <si>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</si>
  <si>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</si>
  <si>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</si>
  <si>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</si>
  <si>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</si>
  <si>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</si>
  <si>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</si>
  <si>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</si>
  <si>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</si>
  <si>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</si>
  <si>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</si>
  <si>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</si>
  <si>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</si>
  <si>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</si>
  <si>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</si>
  <si>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</si>
  <si>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</si>
  <si>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</si>
  <si>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</si>
  <si>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</si>
  <si>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</si>
  <si>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</si>
  <si>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</si>
  <si>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</si>
  <si>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</si>
  <si>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</si>
  <si>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</si>
  <si>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</si>
  <si>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</si>
  <si>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</si>
  <si>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</si>
  <si>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</si>
  <si>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</si>
  <si>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</si>
  <si>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</si>
  <si>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</si>
  <si>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</si>
  <si>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</si>
  <si>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</si>
  <si>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</si>
  <si>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</si>
  <si>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</si>
  <si>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</si>
  <si>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</si>
  <si>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</si>
  <si>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</si>
  <si>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</si>
  <si>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</si>
  <si>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</si>
  <si>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</si>
  <si>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</si>
  <si>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</si>
  <si>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</si>
  <si>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</si>
  <si>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</si>
  <si>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</si>
  <si>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</si>
  <si>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</si>
  <si>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</si>
  <si>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</si>
  <si>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</si>
  <si>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</si>
  <si>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</si>
  <si>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</si>
  <si>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</si>
  <si>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</si>
  <si>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</si>
  <si>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</si>
  <si>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</si>
  <si>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</si>
  <si>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</si>
  <si>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</si>
  <si>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</si>
  <si>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</si>
  <si>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</si>
  <si>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</si>
  <si>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</si>
  <si>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</si>
  <si>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</si>
  <si>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</si>
  <si>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</si>
  <si>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</si>
  <si>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</si>
  <si>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</si>
  <si>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</si>
  <si>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</si>
  <si>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</si>
  <si>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</si>
  <si>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</si>
  <si>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</si>
  <si>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</si>
  <si>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</si>
  <si>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</si>
  <si>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</si>
  <si>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</si>
  <si>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</si>
  <si>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</si>
  <si>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</si>
  <si>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</si>
  <si>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</si>
  <si>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</si>
  <si>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</si>
  <si>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</si>
  <si>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</si>
  <si>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</si>
  <si>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</si>
  <si>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</si>
  <si>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</si>
  <si>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</si>
  <si>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</si>
  <si>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</si>
  <si>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</si>
  <si>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</si>
  <si>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</si>
  <si>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</si>
  <si>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</si>
  <si>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</si>
  <si>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</si>
  <si>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</si>
  <si>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</si>
  <si>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</si>
  <si>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</si>
  <si>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</si>
  <si>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</si>
  <si>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</si>
  <si>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</si>
  <si>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</si>
  <si>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</si>
  <si>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</si>
  <si>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</si>
  <si>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</si>
  <si>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</si>
  <si>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</si>
  <si>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</si>
  <si>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</si>
  <si>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</si>
  <si>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</si>
  <si>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</si>
  <si>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</si>
  <si>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</si>
  <si>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</si>
  <si>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</si>
  <si>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</si>
  <si>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</si>
  <si>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</si>
  <si>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</si>
  <si>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</si>
  <si>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</si>
  <si>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</si>
  <si>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</si>
  <si>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</si>
  <si>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</si>
  <si>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</si>
  <si>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</si>
  <si>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</si>
  <si>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</si>
  <si>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</si>
  <si>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</si>
  <si>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</si>
  <si>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</si>
  <si>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</si>
  <si>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</si>
  <si>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</si>
  <si>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</si>
  <si>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</si>
  <si>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</si>
  <si>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</si>
  <si>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</si>
  <si>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</si>
  <si>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</si>
  <si>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</si>
  <si>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</si>
  <si>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</si>
  <si>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</si>
  <si>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</si>
  <si>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</si>
  <si>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</si>
  <si>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</si>
  <si>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</si>
  <si>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</si>
  <si>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</si>
  <si>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</si>
  <si>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</si>
  <si>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</si>
  <si>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</si>
  <si>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</si>
  <si>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</si>
  <si>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</si>
  <si>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</si>
  <si>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</si>
  <si>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</si>
  <si>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</si>
  <si>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</si>
  <si>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</si>
  <si>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</si>
  <si>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</si>
  <si>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</si>
  <si>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</si>
  <si>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</si>
  <si>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</si>
  <si>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</si>
  <si>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</si>
  <si>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</si>
  <si>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</si>
  <si>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</si>
  <si>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</si>
  <si>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</si>
  <si>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</si>
  <si>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</si>
  <si>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</si>
  <si>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</si>
  <si>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</si>
  <si>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</si>
  <si>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</si>
  <si>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</si>
  <si>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</si>
  <si>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</si>
  <si>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</si>
  <si>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</si>
  <si>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</si>
  <si>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</si>
  <si>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</si>
  <si>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</si>
  <si>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</si>
  <si>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</si>
  <si>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</si>
  <si>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</si>
  <si>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</si>
  <si>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</si>
  <si>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</si>
  <si>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</si>
  <si>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</si>
  <si>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</si>
  <si>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</si>
  <si>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</si>
  <si>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</si>
  <si>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</si>
  <si>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</si>
  <si>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</si>
  <si>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</si>
  <si>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</si>
  <si>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</si>
  <si>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</si>
  <si>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</si>
  <si>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</si>
  <si>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</si>
  <si>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</si>
  <si>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</si>
  <si>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</si>
  <si>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</si>
  <si>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</si>
  <si>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</si>
  <si>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</si>
  <si>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</si>
  <si>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</si>
  <si>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</si>
  <si>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</si>
  <si>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</si>
  <si>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</si>
  <si>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</si>
  <si>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</si>
  <si>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</si>
  <si>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</si>
  <si>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</si>
  <si>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</si>
  <si>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</si>
  <si>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</si>
  <si>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</si>
  <si>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</si>
  <si>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</si>
  <si>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</si>
  <si>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</si>
  <si>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</si>
  <si>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</si>
  <si>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</si>
  <si>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</si>
  <si>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</si>
  <si>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</si>
  <si>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</si>
  <si>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</si>
  <si>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</si>
  <si>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</si>
  <si>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</si>
  <si>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</si>
  <si>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</si>
  <si>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</si>
  <si>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</si>
  <si>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</si>
  <si>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</si>
  <si>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</si>
  <si>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</si>
  <si>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</si>
  <si>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</si>
  <si>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</si>
  <si>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</si>
  <si>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</si>
  <si>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</si>
  <si>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</si>
  <si>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</si>
  <si>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</si>
  <si>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</si>
  <si>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</si>
  <si>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</si>
  <si>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</si>
  <si>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</si>
  <si>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</si>
  <si>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</si>
  <si>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</si>
  <si>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</si>
  <si>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</si>
  <si>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</si>
  <si>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</si>
  <si>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</si>
  <si>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</si>
  <si>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</si>
  <si>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</si>
  <si>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</si>
  <si>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</si>
  <si>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</si>
  <si>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</si>
  <si>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</si>
  <si>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</si>
  <si>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</si>
  <si>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</si>
  <si>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</si>
  <si>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</si>
  <si>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</si>
  <si>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</si>
  <si>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</si>
  <si>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</si>
  <si>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</si>
  <si>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</si>
  <si>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</si>
  <si>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</si>
  <si>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</si>
  <si>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</si>
  <si>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</si>
  <si>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</si>
  <si>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</si>
  <si>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</si>
  <si>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</si>
  <si>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</si>
  <si>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</si>
  <si>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</si>
  <si>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</si>
  <si>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</si>
  <si>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</si>
  <si>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</si>
  <si>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</si>
  <si>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</si>
  <si>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</si>
  <si>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</si>
  <si>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</si>
  <si>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</si>
  <si>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</si>
  <si>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</si>
  <si>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</si>
  <si>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</si>
  <si>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</si>
  <si>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</si>
  <si>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</si>
  <si>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</si>
  <si>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</si>
  <si>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</si>
  <si>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</si>
  <si>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</si>
  <si>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</si>
  <si>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</si>
  <si>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</si>
  <si>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</si>
  <si>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</si>
  <si>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</si>
  <si>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</si>
  <si>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</si>
  <si>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</si>
  <si>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</si>
  <si>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</si>
  <si>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</si>
  <si>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</si>
  <si>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</si>
  <si>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</si>
  <si>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</si>
  <si>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</si>
  <si>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</si>
  <si>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</si>
  <si>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</si>
  <si>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</si>
  <si>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</si>
  <si>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</si>
  <si>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</si>
  <si>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</si>
  <si>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</si>
  <si>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</si>
  <si>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</si>
  <si>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</si>
  <si>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</si>
  <si>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</si>
  <si>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</si>
  <si>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</si>
  <si>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</si>
  <si>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</si>
  <si>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</si>
  <si>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</si>
  <si>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</si>
  <si>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</si>
  <si>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</si>
  <si>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</si>
  <si>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</si>
  <si>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</si>
  <si>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</si>
  <si>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</si>
  <si>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</si>
  <si>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</si>
  <si>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</si>
  <si>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</si>
  <si>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</si>
  <si>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</si>
  <si>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</si>
  <si>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</si>
  <si>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</si>
  <si>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</si>
  <si>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</si>
  <si>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</si>
  <si>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</si>
  <si>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</si>
  <si>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</si>
  <si>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</si>
  <si>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</si>
  <si>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</si>
  <si>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</si>
  <si>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</si>
  <si>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</si>
  <si>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</si>
  <si>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</si>
  <si>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</si>
  <si>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</si>
  <si>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</si>
  <si>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</si>
  <si>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</si>
  <si>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</si>
  <si>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</si>
  <si>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</si>
  <si>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</si>
  <si>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</si>
  <si>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</si>
  <si>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</si>
  <si>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</si>
  <si>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</si>
  <si>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</si>
  <si>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</si>
  <si>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</si>
  <si>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</si>
  <si>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</si>
  <si>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</si>
  <si>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</si>
  <si>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</si>
  <si>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</si>
  <si>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</si>
  <si>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</si>
  <si>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</si>
  <si>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</si>
  <si>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</si>
  <si>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</si>
  <si>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</si>
  <si>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</si>
  <si>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</si>
  <si>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</si>
  <si>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</si>
  <si>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</si>
  <si>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</si>
  <si>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</si>
  <si>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</si>
  <si>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</si>
  <si>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</si>
  <si>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</si>
  <si>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</si>
  <si>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</si>
  <si>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</si>
  <si>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</si>
  <si>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</si>
  <si>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</si>
  <si>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</si>
  <si>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</si>
  <si>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</si>
  <si>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</si>
  <si>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</si>
  <si>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</si>
  <si>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</si>
  <si>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</si>
  <si>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</si>
  <si>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</si>
  <si>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</si>
  <si>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</si>
  <si>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</si>
  <si>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</si>
  <si>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</si>
  <si>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</si>
  <si>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</si>
  <si>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</si>
  <si>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</si>
  <si>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</si>
  <si>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</si>
  <si>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</si>
  <si>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</si>
  <si>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</si>
  <si>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</si>
  <si>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</si>
  <si>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</si>
  <si>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</si>
  <si>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</si>
  <si>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</si>
  <si>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</si>
  <si>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</si>
  <si>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</si>
  <si>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</si>
  <si>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</si>
  <si>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</si>
  <si>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</si>
  <si>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</si>
  <si>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</si>
  <si>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</si>
  <si>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</si>
  <si>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</si>
  <si>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</si>
  <si>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</si>
  <si>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</si>
  <si>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</si>
  <si>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</si>
  <si>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</si>
  <si>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</si>
  <si>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</si>
  <si>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</si>
  <si>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</si>
  <si>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</si>
  <si>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</si>
  <si>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</si>
  <si>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</si>
  <si>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</si>
  <si>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</si>
  <si>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</si>
  <si>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</si>
  <si>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</si>
  <si>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</si>
  <si>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</si>
  <si>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</si>
  <si>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</si>
  <si>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</si>
  <si>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</si>
  <si>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</si>
  <si>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</si>
  <si>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</si>
  <si>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</si>
  <si>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</si>
  <si>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</si>
  <si>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</si>
  <si>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</si>
  <si>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</si>
  <si>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</si>
  <si>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</si>
  <si>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</si>
  <si>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</si>
  <si>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</si>
  <si>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</si>
  <si>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</si>
  <si>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</si>
  <si>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</si>
  <si>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</si>
  <si>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</si>
  <si>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</si>
  <si>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</si>
  <si>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</si>
  <si>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</si>
  <si>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</si>
  <si>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</si>
  <si>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</si>
  <si>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</si>
  <si>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</si>
  <si>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</si>
  <si>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</si>
  <si>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</si>
  <si>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</si>
  <si>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</si>
  <si>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</si>
  <si>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</si>
  <si>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</si>
  <si>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</si>
  <si>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</si>
  <si>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</si>
  <si>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</si>
  <si>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</si>
  <si>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</si>
  <si>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</si>
  <si>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</si>
  <si>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</si>
  <si>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</si>
  <si>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</si>
  <si>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</si>
  <si>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</si>
  <si>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</si>
  <si>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</si>
  <si>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</si>
  <si>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</si>
  <si>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</si>
  <si>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</si>
  <si>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</si>
  <si>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</si>
  <si>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</si>
  <si>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</si>
  <si>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</si>
  <si>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</si>
  <si>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</si>
  <si>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</si>
  <si>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</si>
  <si>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</si>
  <si>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</si>
  <si>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</si>
  <si>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</si>
  <si>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</si>
  <si>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</si>
  <si>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</si>
  <si>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</si>
  <si>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</si>
  <si>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</si>
  <si>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</si>
  <si>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</si>
  <si>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</si>
  <si>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</si>
  <si>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</si>
  <si>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</si>
  <si>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</si>
  <si>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</si>
  <si>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</si>
  <si>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</si>
  <si>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</si>
  <si>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</si>
  <si>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</si>
  <si>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</si>
  <si>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</si>
  <si>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</si>
  <si>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</si>
  <si>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</si>
  <si>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</si>
  <si>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</si>
  <si>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</si>
  <si>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</si>
  <si>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</si>
  <si>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</si>
  <si>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</si>
  <si>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</si>
  <si>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</si>
  <si>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</si>
  <si>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</si>
  <si>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</si>
  <si>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</si>
  <si>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</si>
  <si>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</si>
  <si>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</si>
  <si>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</si>
  <si>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</si>
  <si>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</si>
  <si>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</si>
  <si>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</si>
  <si>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</si>
  <si>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</si>
  <si>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</si>
  <si>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</si>
  <si>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</si>
  <si>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</si>
  <si>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</si>
  <si>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</si>
  <si>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</si>
  <si>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</si>
  <si>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</si>
  <si>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</si>
  <si>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</si>
  <si>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</si>
  <si>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</si>
  <si>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</si>
  <si>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</si>
  <si>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</si>
  <si>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</si>
  <si>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</si>
  <si>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</si>
  <si>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</si>
  <si>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</si>
  <si>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</si>
  <si>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</si>
  <si>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</si>
  <si>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</si>
  <si>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</si>
  <si>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</si>
  <si>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</si>
  <si>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</si>
  <si>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</si>
  <si>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</si>
  <si>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</si>
  <si>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</si>
  <si>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</si>
  <si>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</si>
  <si>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</si>
  <si>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</si>
  <si>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</si>
  <si>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</si>
  <si>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</si>
  <si>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</si>
  <si>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</si>
  <si>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</si>
  <si>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</si>
  <si>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</si>
  <si>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</si>
  <si>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</si>
  <si>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</si>
  <si>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</si>
  <si>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</si>
  <si>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</si>
  <si>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</si>
  <si>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</si>
  <si>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</si>
  <si>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</si>
  <si>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</si>
  <si>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</si>
  <si>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</si>
  <si>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</si>
  <si>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</si>
  <si>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</si>
  <si>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</si>
  <si>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</si>
  <si>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</si>
  <si>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</si>
  <si>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</si>
  <si>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</si>
  <si>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</si>
  <si>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</si>
  <si>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</si>
  <si>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</si>
  <si>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</si>
  <si>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</si>
  <si>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</si>
  <si>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</si>
  <si>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</si>
  <si>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</si>
  <si>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</si>
  <si>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</si>
  <si>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</si>
  <si>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</si>
  <si>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</si>
  <si>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</si>
  <si>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</si>
  <si>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</si>
  <si>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</si>
  <si>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</si>
  <si>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</si>
  <si>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</si>
  <si>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</si>
  <si>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</si>
  <si>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</si>
  <si>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</si>
  <si>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</si>
  <si>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</si>
  <si>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</si>
  <si>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</si>
  <si>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</si>
  <si>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</si>
  <si>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</si>
  <si>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</si>
  <si>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</si>
  <si>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</si>
  <si>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</si>
  <si>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</si>
  <si>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</si>
  <si>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</si>
  <si>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</si>
  <si>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</si>
  <si>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</si>
  <si>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</si>
  <si>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</si>
  <si>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</si>
  <si>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</si>
  <si>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</si>
  <si>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</si>
  <si>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</si>
  <si>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</si>
  <si>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</si>
  <si>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</si>
  <si>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</si>
  <si>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</si>
  <si>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</si>
  <si>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</si>
  <si>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</si>
  <si>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</si>
  <si>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</si>
  <si>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</si>
  <si>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</si>
  <si>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</si>
  <si>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</si>
  <si>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</si>
  <si>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</si>
  <si>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</si>
  <si>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</si>
  <si>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</si>
  <si>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</si>
  <si>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</si>
  <si>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</si>
  <si>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</si>
  <si>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</si>
  <si>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</si>
  <si>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</si>
  <si>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</si>
  <si>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</si>
  <si>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</si>
  <si>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</si>
  <si>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</si>
  <si>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</si>
  <si>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</si>
  <si>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</si>
  <si>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</si>
  <si>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</si>
  <si>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</si>
  <si>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</si>
  <si>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</si>
  <si>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</si>
  <si>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</si>
  <si>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</si>
  <si>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</si>
  <si>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</si>
  <si>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</si>
  <si>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</si>
  <si>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</si>
  <si>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</si>
  <si>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</si>
  <si>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</si>
  <si>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</si>
  <si>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</si>
  <si>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</si>
  <si>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</si>
  <si>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</si>
  <si>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</si>
  <si>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</si>
  <si>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</si>
  <si>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</si>
  <si>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</si>
  <si>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</si>
  <si>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</si>
  <si>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</si>
  <si>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</si>
  <si>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</si>
  <si>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</si>
  <si>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</si>
  <si>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</si>
  <si>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</si>
  <si>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</si>
  <si>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</si>
  <si>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</si>
  <si>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</si>
  <si>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</si>
  <si>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</si>
  <si>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</si>
  <si>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</si>
  <si>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</si>
  <si>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</si>
  <si>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</si>
  <si>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</si>
  <si>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</si>
  <si>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</si>
  <si>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</si>
  <si>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</si>
  <si>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</si>
  <si>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</si>
  <si>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</si>
  <si>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</si>
  <si>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</si>
  <si>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</si>
  <si>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</si>
  <si>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</si>
  <si>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</si>
  <si>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</si>
  <si>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</si>
  <si>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</si>
  <si>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</si>
  <si>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</si>
  <si>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</si>
  <si>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</si>
  <si>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</si>
  <si>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</si>
  <si>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</si>
  <si>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</si>
  <si>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</si>
  <si>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</si>
  <si>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</si>
  <si>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</si>
  <si>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</si>
  <si>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</si>
  <si>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</si>
  <si>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</si>
  <si>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</si>
  <si>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</si>
  <si>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</si>
  <si>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</si>
  <si>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</si>
  <si>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</si>
  <si>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</si>
  <si>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</si>
  <si>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</si>
  <si>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</si>
  <si>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</si>
  <si>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</si>
  <si>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</si>
  <si>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</si>
  <si>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</si>
  <si>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</si>
  <si>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</si>
  <si>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</si>
  <si>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</si>
  <si>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</si>
  <si>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</si>
  <si>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</si>
  <si>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</si>
  <si>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</si>
  <si>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</si>
  <si>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</si>
  <si>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</si>
  <si>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</si>
  <si>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</si>
  <si>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</si>
  <si>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</si>
  <si>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</si>
  <si>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</si>
  <si>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</si>
  <si>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</si>
  <si>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</si>
  <si>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</si>
  <si>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</si>
  <si>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</si>
  <si>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</si>
  <si>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</si>
  <si>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</si>
  <si>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</si>
  <si>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</si>
  <si>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</si>
  <si>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</si>
  <si>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</si>
  <si>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</si>
  <si>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</si>
  <si>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</si>
  <si>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</si>
  <si>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</si>
  <si>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</si>
  <si>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</si>
  <si>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</si>
  <si>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</si>
  <si>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</si>
  <si>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</si>
  <si>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</si>
  <si>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</si>
  <si>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</si>
  <si>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</si>
  <si>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</si>
  <si>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</si>
  <si>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</si>
  <si>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</si>
  <si>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</si>
  <si>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</si>
  <si>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</si>
  <si>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</si>
  <si>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</si>
  <si>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</si>
  <si>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</si>
  <si>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</si>
  <si>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</si>
  <si>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</si>
  <si>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</si>
  <si>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</si>
  <si>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</si>
  <si>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</si>
  <si>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</si>
  <si>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</si>
  <si>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</si>
  <si>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</si>
  <si>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</si>
  <si>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</si>
  <si>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</si>
  <si>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</si>
  <si>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</si>
  <si>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</si>
  <si>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</si>
  <si>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</si>
  <si>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</si>
  <si>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</si>
  <si>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</si>
  <si>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</si>
  <si>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</si>
  <si>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</si>
  <si>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</si>
  <si>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</si>
  <si>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</si>
  <si>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</si>
  <si>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</si>
  <si>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</si>
  <si>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</si>
  <si>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</si>
  <si>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</si>
  <si>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</si>
  <si>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</si>
  <si>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</si>
  <si>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</si>
  <si>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</si>
  <si>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</si>
  <si>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</si>
  <si>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</si>
  <si>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</si>
  <si>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</si>
  <si>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</si>
  <si>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</si>
  <si>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</si>
  <si>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</si>
  <si>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</si>
  <si>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</si>
  <si>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</si>
  <si>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</si>
  <si>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</si>
  <si>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</si>
  <si>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</si>
  <si>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</si>
  <si>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</si>
  <si>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</si>
  <si>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</si>
  <si>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</si>
  <si>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</si>
  <si>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</si>
  <si>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</si>
  <si>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</si>
  <si>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</si>
  <si>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</si>
  <si>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</si>
  <si>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</si>
  <si>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</si>
  <si>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</si>
  <si>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</si>
  <si>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</si>
  <si>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</si>
  <si>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</si>
  <si>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</si>
  <si>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</si>
  <si>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</si>
  <si>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</si>
  <si>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</si>
  <si>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</si>
  <si>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</si>
  <si>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</si>
  <si>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</si>
  <si>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</si>
  <si>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</si>
  <si>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</si>
  <si>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</si>
  <si>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</si>
  <si>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</si>
  <si>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</si>
  <si>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</si>
  <si>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</si>
  <si>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</si>
  <si>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</si>
  <si>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</si>
  <si>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</si>
  <si>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</si>
  <si>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</si>
  <si>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</si>
  <si>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</si>
  <si>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</si>
  <si>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</si>
  <si>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</si>
  <si>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</si>
  <si>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</si>
  <si>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</si>
  <si>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</si>
  <si>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</si>
  <si>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</si>
  <si>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</si>
  <si>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</si>
  <si>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</si>
  <si>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</si>
  <si>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</si>
  <si>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</si>
  <si>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</si>
  <si>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</si>
  <si>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</si>
  <si>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</si>
  <si>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</si>
  <si>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</si>
  <si>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</si>
  <si>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</si>
  <si>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</si>
  <si>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</si>
  <si>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</si>
  <si>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</si>
  <si>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</si>
  <si>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</si>
  <si>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</si>
  <si>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</si>
  <si>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</si>
  <si>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</si>
  <si>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</si>
  <si>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</si>
  <si>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</si>
  <si>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</si>
  <si>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</si>
  <si>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</si>
  <si>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</si>
  <si>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</si>
  <si>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</si>
  <si>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</si>
  <si>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</si>
  <si>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</si>
  <si>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</si>
  <si>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</si>
  <si>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</si>
  <si>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</si>
  <si>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</si>
  <si>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</si>
  <si>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</si>
  <si>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</si>
  <si>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</si>
  <si>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</si>
  <si>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</si>
  <si>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</si>
  <si>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</si>
  <si>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</si>
  <si>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</si>
  <si>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</si>
  <si>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</si>
  <si>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</si>
  <si>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</si>
  <si>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</si>
  <si>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</si>
  <si>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</si>
  <si>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</si>
  <si>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</si>
  <si>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</si>
  <si>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</si>
  <si>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</si>
  <si>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</si>
  <si>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</si>
  <si>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</si>
  <si>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</si>
  <si>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</si>
  <si>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</si>
  <si>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</si>
  <si>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</si>
  <si>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</si>
  <si>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</si>
  <si>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</si>
  <si>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</si>
  <si>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</si>
  <si>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</si>
  <si>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</si>
  <si>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</si>
  <si>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</si>
  <si>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</si>
  <si>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</si>
  <si>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</si>
  <si>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</si>
  <si>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</si>
  <si>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</si>
  <si>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</si>
  <si>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</si>
  <si>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</si>
  <si>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</si>
  <si>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</si>
  <si>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</si>
  <si>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</si>
  <si>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</si>
  <si>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</si>
  <si>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</si>
  <si>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</si>
  <si>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</si>
  <si>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</si>
  <si>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</si>
  <si>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</si>
  <si>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</si>
  <si>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</si>
  <si>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</si>
  <si>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</si>
  <si>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</si>
  <si>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</si>
  <si>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</si>
  <si>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</si>
  <si>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</si>
  <si>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</si>
  <si>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</si>
  <si>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</si>
  <si>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</si>
  <si>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</si>
  <si>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</si>
  <si>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</si>
  <si>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</si>
  <si>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</si>
  <si>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</si>
  <si>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</si>
  <si>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</si>
  <si>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</si>
  <si>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</si>
  <si>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</si>
  <si>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</si>
  <si>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</si>
  <si>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</si>
  <si>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</si>
  <si>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</si>
  <si>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</si>
  <si>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</si>
  <si>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</si>
  <si>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</si>
  <si>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</si>
  <si>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</si>
  <si>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</si>
  <si>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</si>
  <si>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</si>
  <si>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</si>
  <si>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</si>
  <si>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</si>
  <si>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</si>
  <si>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</si>
  <si>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</si>
  <si>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</si>
  <si>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</si>
  <si>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</si>
  <si>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</si>
  <si>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</si>
  <si>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</si>
  <si>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</si>
  <si>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</si>
  <si>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</si>
  <si>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</si>
  <si>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</si>
  <si>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</si>
  <si>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</si>
  <si>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</si>
  <si>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</si>
  <si>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</si>
  <si>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</si>
  <si>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</si>
  <si>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</si>
  <si>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</si>
  <si>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</si>
  <si>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</si>
  <si>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</si>
  <si>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</si>
  <si>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</si>
  <si>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</si>
  <si>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</si>
  <si>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</si>
  <si>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</si>
  <si>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</si>
  <si>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</si>
  <si>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</si>
  <si>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</si>
  <si>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</si>
  <si>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</si>
  <si>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</si>
  <si>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</si>
  <si>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</si>
  <si>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</si>
  <si>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</si>
  <si>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</si>
  <si>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</si>
  <si>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</si>
  <si>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</si>
  <si>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</si>
  <si>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</si>
  <si>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</si>
  <si>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</si>
  <si>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</si>
  <si>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</si>
  <si>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</si>
  <si>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</si>
  <si>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</si>
  <si>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</si>
  <si>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</si>
  <si>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</si>
  <si>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</si>
  <si>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</si>
  <si>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</si>
  <si>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</si>
  <si>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</si>
  <si>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</si>
  <si>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</si>
  <si>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</si>
  <si>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</si>
  <si>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</si>
  <si>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</si>
  <si>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</si>
  <si>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</si>
  <si>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</si>
  <si>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</si>
  <si>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</si>
  <si>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</si>
  <si>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</si>
  <si>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</si>
  <si>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</si>
  <si>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</si>
  <si>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</si>
  <si>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</si>
  <si>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</si>
  <si>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</si>
  <si>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</si>
  <si>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</si>
  <si>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</si>
  <si>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</si>
  <si>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</si>
  <si>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</si>
  <si>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</si>
  <si>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</si>
  <si>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</si>
  <si>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</si>
  <si>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</si>
  <si>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</si>
  <si>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</si>
  <si>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</si>
  <si>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</si>
  <si>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</si>
  <si>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</si>
  <si>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</si>
  <si>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</si>
  <si>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</si>
  <si>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</si>
  <si>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</si>
  <si>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</si>
  <si>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</si>
  <si>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</si>
  <si>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</si>
  <si>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</si>
  <si>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</si>
  <si>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</si>
  <si>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</si>
  <si>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</si>
  <si>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</si>
  <si>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</si>
  <si>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</si>
  <si>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</si>
  <si>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</si>
  <si>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</si>
  <si>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</si>
  <si>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</si>
  <si>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</si>
  <si>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</si>
  <si>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</si>
  <si>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</si>
  <si>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</si>
  <si>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</si>
  <si>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</si>
  <si>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</si>
  <si>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</si>
  <si>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</si>
  <si>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</si>
  <si>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</si>
  <si>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</si>
  <si>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</si>
  <si>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</si>
  <si>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</si>
  <si>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</si>
  <si>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</si>
  <si>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</si>
  <si>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</si>
  <si>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</si>
  <si>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</si>
  <si>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</si>
  <si>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</si>
  <si>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</si>
  <si>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</si>
  <si>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</si>
  <si>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</si>
  <si>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</si>
  <si>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</si>
  <si>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</si>
  <si>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</si>
  <si>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</si>
  <si>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</si>
  <si>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</si>
  <si>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</si>
  <si>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</si>
  <si>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</si>
  <si>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</si>
  <si>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</si>
  <si>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</si>
  <si>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</si>
  <si>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</si>
  <si>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</si>
  <si>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</si>
  <si>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</si>
  <si>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</si>
  <si>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</si>
  <si>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</si>
  <si>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</si>
  <si>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</si>
  <si>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</si>
  <si>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</si>
  <si>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</si>
  <si>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</si>
  <si>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</si>
  <si>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</si>
  <si>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</si>
  <si>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</si>
  <si>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</si>
  <si>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</si>
  <si>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</si>
  <si>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</si>
  <si>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</si>
  <si>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</si>
  <si>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</si>
  <si>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</si>
  <si>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</si>
  <si>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</si>
  <si>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</si>
  <si>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</si>
  <si>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</si>
  <si>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</si>
  <si>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</si>
  <si>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</si>
  <si>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</si>
  <si>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</si>
  <si>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</si>
  <si>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</si>
  <si>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</si>
  <si>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</si>
  <si>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</si>
  <si>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</si>
  <si>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</si>
  <si>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</si>
  <si>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</si>
  <si>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</si>
  <si>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</si>
  <si>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</si>
  <si>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</si>
  <si>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</si>
  <si>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</si>
  <si>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</si>
  <si>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</si>
  <si>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</si>
  <si>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</si>
  <si>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</si>
  <si>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</si>
  <si>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</si>
  <si>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</si>
  <si>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</si>
  <si>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</si>
  <si>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</si>
  <si>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</si>
  <si>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</si>
  <si>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</si>
  <si>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</si>
  <si>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</si>
  <si>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</si>
  <si>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</si>
  <si>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</si>
  <si>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</si>
  <si>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</si>
  <si>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</si>
  <si>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</si>
  <si>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</si>
  <si>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</si>
  <si>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</si>
  <si>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</si>
  <si>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</si>
  <si>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</si>
  <si>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</si>
  <si>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</si>
  <si>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</si>
  <si>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</si>
  <si>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</si>
  <si>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</si>
  <si>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</si>
  <si>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</si>
  <si>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</si>
  <si>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</si>
  <si>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</si>
  <si>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</si>
  <si>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</si>
  <si>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</si>
  <si>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</si>
  <si>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</si>
  <si>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</si>
  <si>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</si>
  <si>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</si>
  <si>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</si>
  <si>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</si>
  <si>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</si>
  <si>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</si>
  <si>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</si>
  <si>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</si>
  <si>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</si>
  <si>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</si>
  <si>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</si>
  <si>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</si>
  <si>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</si>
  <si>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</si>
  <si>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</si>
  <si>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</si>
  <si>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</si>
  <si>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</si>
  <si>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</si>
  <si>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</si>
  <si>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</si>
  <si>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</si>
  <si>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</si>
  <si>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</si>
  <si>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</si>
  <si>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</si>
  <si>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</si>
  <si>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</si>
  <si>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</si>
  <si>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</si>
  <si>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</si>
  <si>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</si>
  <si>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</si>
  <si>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</si>
  <si>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</si>
  <si>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</si>
  <si>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</si>
  <si>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</si>
  <si>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</si>
  <si>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</si>
  <si>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</si>
  <si>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</si>
  <si>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</si>
  <si>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</si>
  <si>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</si>
  <si>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</si>
  <si>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</si>
  <si>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</si>
  <si>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</si>
  <si>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</si>
  <si>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</si>
  <si>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</si>
  <si>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</si>
  <si>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</si>
  <si>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</si>
  <si>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</si>
  <si>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</si>
  <si>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</si>
  <si>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</si>
  <si>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</si>
  <si>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</si>
  <si>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</si>
  <si>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</si>
  <si>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</si>
  <si>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</si>
  <si>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</si>
  <si>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</si>
  <si>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</si>
  <si>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</si>
  <si>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</si>
  <si>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</si>
  <si>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</si>
  <si>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</si>
  <si>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</si>
  <si>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</si>
  <si>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</si>
  <si>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</si>
  <si>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</si>
  <si>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</si>
  <si>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</si>
  <si>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</si>
  <si>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</si>
  <si>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</si>
  <si>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</si>
  <si>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</si>
  <si>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</si>
  <si>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</si>
  <si>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</si>
  <si>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</si>
  <si>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</si>
  <si>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</si>
  <si>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</si>
  <si>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</si>
  <si>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</si>
  <si>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</si>
  <si>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</si>
  <si>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</si>
  <si>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</si>
  <si>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</si>
  <si>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</si>
  <si>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</si>
  <si>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</si>
  <si>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</si>
  <si>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</si>
  <si>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</si>
  <si>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</si>
  <si>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</si>
  <si>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</si>
  <si>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</si>
  <si>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</si>
  <si>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</si>
  <si>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</si>
  <si>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</si>
  <si>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</si>
  <si>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</si>
  <si>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</si>
  <si>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</si>
  <si>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</si>
  <si>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</si>
  <si>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</si>
  <si>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</si>
  <si>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</si>
  <si>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</si>
  <si>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</si>
  <si>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</si>
  <si>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</si>
  <si>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</si>
  <si>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</si>
  <si>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</si>
  <si>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</si>
  <si>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</si>
  <si>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</si>
  <si>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</si>
  <si>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</si>
  <si>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</si>
  <si>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</si>
  <si>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</si>
  <si>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</si>
  <si>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</si>
  <si>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</si>
  <si>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</si>
  <si>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</si>
  <si>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</si>
  <si>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</si>
  <si>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</si>
  <si>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</si>
  <si>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</si>
  <si>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</si>
  <si>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</si>
  <si>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</si>
  <si>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</si>
  <si>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</si>
  <si>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</si>
  <si>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</si>
  <si>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</si>
  <si>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</si>
  <si>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</si>
  <si>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</si>
  <si>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</si>
  <si>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</si>
  <si>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</si>
  <si>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</si>
  <si>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</si>
  <si>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</si>
  <si>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</si>
  <si>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</si>
  <si>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</si>
  <si>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</si>
  <si>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</si>
  <si>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</si>
  <si>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</si>
  <si>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</si>
  <si>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</si>
  <si>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</si>
  <si>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</si>
  <si>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</si>
  <si>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</si>
  <si>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</si>
  <si>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</si>
  <si>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</si>
  <si>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</si>
  <si>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</si>
  <si>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</si>
  <si>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</si>
  <si>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</si>
  <si>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</si>
  <si>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</si>
  <si>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</si>
  <si>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</si>
  <si>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</si>
  <si>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</si>
  <si>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</si>
  <si>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</si>
  <si>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</si>
  <si>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</si>
  <si>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</si>
  <si>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</si>
  <si>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</si>
  <si>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</si>
  <si>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</si>
  <si>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</si>
  <si>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</si>
  <si>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</si>
  <si>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</si>
  <si>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</si>
  <si>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</si>
  <si>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</si>
  <si>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</si>
  <si>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</si>
  <si>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</si>
  <si>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</si>
  <si>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</si>
  <si>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</si>
  <si>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</si>
  <si>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</si>
  <si>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</si>
  <si>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</si>
  <si>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</si>
  <si>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</si>
  <si>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</si>
  <si>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</si>
  <si>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</si>
  <si>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</si>
  <si>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</si>
  <si>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</si>
  <si>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</si>
  <si>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</si>
  <si>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</si>
  <si>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</si>
  <si>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</si>
  <si>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</si>
  <si>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</si>
  <si>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</si>
  <si>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</si>
  <si>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</si>
  <si>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</si>
  <si>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</si>
  <si>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</si>
  <si>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</si>
  <si>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</si>
  <si>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</si>
  <si>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</si>
  <si>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</si>
  <si>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</si>
  <si>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</si>
  <si>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</si>
  <si>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</si>
  <si>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</si>
  <si>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</si>
  <si>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</si>
  <si>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</si>
  <si>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</si>
  <si>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</si>
  <si>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</si>
  <si>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</si>
  <si>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</si>
  <si>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</si>
  <si>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</si>
  <si>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</si>
  <si>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</si>
  <si>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</si>
  <si>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</si>
  <si>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</si>
  <si>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</si>
  <si>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</si>
  <si>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</si>
  <si>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</si>
  <si>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</si>
  <si>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</si>
  <si>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</si>
  <si>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</si>
  <si>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</si>
  <si>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</si>
  <si>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</si>
  <si>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</si>
  <si>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</si>
  <si>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</si>
  <si>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</si>
  <si>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</si>
  <si>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</si>
  <si>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</si>
  <si>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</si>
  <si>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</si>
  <si>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</si>
  <si>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</si>
  <si>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</si>
  <si>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</si>
  <si>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</si>
  <si>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</si>
  <si>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</si>
  <si>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</si>
  <si>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</si>
  <si>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</si>
  <si>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</si>
  <si>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</si>
  <si>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</si>
  <si>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</si>
  <si>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</si>
  <si>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</si>
  <si>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</si>
  <si>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</si>
  <si>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</si>
  <si>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</si>
  <si>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</si>
  <si>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</si>
  <si>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</si>
  <si>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</si>
  <si>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</si>
  <si>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</si>
  <si>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</si>
  <si>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</si>
  <si>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</si>
  <si>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</si>
  <si>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</si>
  <si>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</si>
  <si>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</si>
  <si>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</si>
  <si>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</si>
  <si>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</si>
  <si>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</si>
  <si>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</si>
  <si>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</si>
  <si>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</si>
  <si>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</si>
  <si>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</si>
  <si>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</si>
  <si>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</si>
  <si>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</si>
  <si>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</si>
  <si>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</si>
  <si>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</si>
  <si>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</si>
  <si>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</si>
  <si>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</si>
  <si>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</si>
  <si>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</si>
  <si>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</si>
  <si>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</si>
  <si>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</si>
  <si>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</si>
  <si>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</si>
  <si>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</si>
  <si>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</si>
  <si>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</si>
  <si>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</si>
  <si>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</si>
  <si>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</si>
  <si>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</si>
  <si>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</si>
  <si>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</si>
  <si>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</si>
  <si>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</si>
  <si>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</si>
  <si>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</si>
  <si>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</si>
  <si>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</si>
  <si>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</si>
  <si>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</si>
  <si>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</si>
  <si>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</si>
  <si>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</si>
  <si>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</si>
  <si>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</si>
  <si>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</si>
  <si>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</si>
  <si>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</si>
  <si>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</si>
  <si>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</si>
  <si>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</si>
  <si>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</si>
  <si>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</si>
  <si>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</si>
  <si>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</si>
  <si>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</si>
  <si>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</si>
  <si>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</si>
  <si>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</si>
  <si>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</si>
  <si>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</si>
  <si>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</si>
  <si>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</si>
  <si>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</si>
  <si>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</si>
  <si>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</si>
  <si>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</si>
  <si>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</si>
  <si>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</si>
  <si>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</si>
  <si>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</si>
  <si>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</si>
  <si>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</si>
  <si>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</si>
  <si>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</si>
  <si>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</si>
  <si>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</si>
  <si>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</si>
  <si>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</si>
  <si>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</si>
  <si>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</si>
  <si>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</si>
  <si>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</si>
  <si>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</si>
  <si>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</si>
  <si>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</si>
  <si>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</si>
  <si>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</si>
  <si>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</si>
  <si>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</si>
  <si>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</si>
  <si>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</si>
  <si>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</si>
  <si>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</si>
  <si>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</si>
  <si>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</si>
  <si>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</si>
  <si>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</si>
  <si>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</si>
  <si>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</si>
  <si>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</si>
  <si>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</si>
  <si>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</si>
  <si>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</si>
  <si>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</si>
  <si>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</si>
  <si>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</si>
  <si>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</si>
  <si>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</si>
  <si>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</si>
  <si>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</si>
  <si>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</si>
  <si>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</si>
  <si>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</si>
  <si>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</si>
  <si>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</si>
  <si>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</si>
  <si>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</si>
  <si>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</si>
  <si>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</si>
  <si>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</si>
  <si>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</si>
  <si>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</si>
  <si>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</si>
  <si>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</si>
  <si>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</si>
  <si>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</si>
  <si>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</si>
  <si>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</si>
  <si>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</si>
  <si>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</si>
  <si>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</si>
  <si>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</si>
  <si>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</si>
  <si>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</si>
  <si>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</si>
  <si>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</si>
  <si>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</si>
  <si>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</si>
  <si>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</si>
  <si>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</si>
  <si>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</si>
  <si>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</si>
  <si>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</si>
  <si>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</si>
  <si>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</si>
  <si>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</si>
  <si>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</si>
  <si>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</si>
  <si>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</si>
  <si>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</si>
  <si>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</si>
  <si>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</si>
  <si>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</si>
  <si>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</si>
  <si>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</si>
  <si>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</si>
  <si>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</si>
  <si>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</si>
  <si>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</si>
  <si>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</si>
  <si>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</si>
  <si>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</si>
  <si>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</si>
  <si>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</si>
  <si>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</si>
  <si>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</si>
  <si>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</si>
  <si>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</si>
  <si>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</si>
  <si>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</si>
  <si>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</si>
  <si>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</si>
  <si>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</si>
  <si>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</si>
  <si>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</si>
  <si>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</si>
  <si>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</si>
  <si>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</si>
  <si>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</si>
  <si>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</si>
  <si>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</si>
  <si>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</si>
  <si>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</si>
  <si>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</si>
  <si>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</si>
  <si>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</si>
  <si>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</si>
  <si>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</si>
  <si>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</si>
  <si>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</si>
  <si>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</si>
  <si>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</si>
  <si>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</si>
  <si>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</si>
  <si>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</si>
  <si>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</si>
  <si>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</si>
  <si>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</si>
  <si>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</si>
  <si>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</si>
  <si>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</si>
  <si>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</si>
  <si>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</si>
  <si>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</si>
  <si>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</si>
  <si>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</si>
  <si>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</si>
  <si>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</si>
  <si>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</si>
  <si>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</si>
  <si>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</si>
  <si>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</si>
  <si>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</si>
  <si>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</si>
  <si>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</si>
  <si>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</si>
  <si>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</si>
  <si>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</si>
  <si>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</si>
  <si>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</si>
  <si>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</si>
  <si>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</si>
  <si>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</si>
  <si>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</si>
  <si>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</si>
  <si>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</si>
  <si>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</si>
  <si>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</si>
  <si>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</si>
  <si>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</si>
  <si>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</si>
  <si>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</si>
  <si>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</si>
  <si>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</si>
  <si>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</si>
  <si>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</si>
  <si>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</si>
  <si>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</si>
  <si>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</si>
  <si>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</si>
  <si>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</si>
  <si>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</si>
  <si>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</si>
  <si>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</si>
  <si>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</si>
  <si>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</si>
  <si>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</si>
  <si>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</si>
  <si>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</si>
  <si>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</si>
  <si>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</si>
  <si>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</si>
  <si>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</si>
  <si>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</si>
  <si>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</si>
  <si>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</si>
  <si>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</si>
  <si>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</si>
  <si>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</si>
  <si>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</si>
  <si>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</si>
  <si>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</si>
  <si>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</si>
  <si>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</si>
  <si>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</si>
  <si>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</si>
  <si>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</si>
  <si>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</si>
  <si>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</si>
  <si>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</si>
  <si>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</si>
  <si>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</si>
  <si>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</si>
  <si>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</si>
  <si>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</si>
  <si>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</si>
  <si>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</si>
  <si>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</si>
  <si>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</si>
  <si>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</si>
  <si>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</si>
  <si>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</si>
  <si>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</si>
  <si>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</si>
  <si>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</si>
  <si>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</si>
  <si>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</si>
  <si>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</si>
  <si>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</si>
  <si>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</si>
  <si>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</si>
  <si>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</si>
  <si>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</si>
  <si>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</si>
  <si>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</si>
  <si>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</si>
  <si>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</si>
  <si>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</si>
  <si>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</si>
  <si>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</si>
  <si>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</si>
  <si>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</si>
  <si>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</si>
  <si>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</si>
  <si>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</si>
  <si>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</si>
  <si>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</si>
  <si>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</si>
  <si>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</si>
  <si>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</si>
  <si>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</si>
  <si>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</si>
  <si>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</si>
  <si>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</si>
  <si>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</si>
  <si>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</si>
  <si>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</si>
  <si>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</si>
  <si>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</si>
  <si>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</si>
  <si>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</si>
  <si>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</si>
  <si>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</si>
  <si>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</si>
  <si>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</si>
  <si>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</si>
  <si>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</si>
  <si>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</si>
  <si>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</si>
  <si>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</si>
  <si>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</si>
  <si>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</si>
  <si>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</si>
  <si>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</si>
  <si>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</si>
  <si>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</si>
  <si>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</si>
  <si>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</si>
  <si>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</si>
  <si>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</si>
  <si>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</si>
  <si>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</si>
  <si>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</si>
  <si>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</si>
  <si>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</si>
  <si>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</si>
  <si>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</si>
  <si>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</si>
  <si>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</si>
  <si>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</si>
  <si>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</si>
  <si>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</si>
  <si>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</si>
  <si>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</si>
  <si>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</si>
  <si>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</si>
  <si>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</si>
  <si>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</si>
  <si>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</si>
  <si>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</si>
  <si>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</si>
  <si>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</si>
  <si>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</si>
  <si>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</si>
  <si>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</si>
  <si>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</si>
  <si>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</si>
  <si>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</si>
  <si>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</si>
  <si>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</si>
  <si>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</si>
  <si>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</si>
  <si>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</si>
  <si>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</si>
  <si>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</si>
  <si>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</si>
  <si>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</si>
  <si>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</si>
  <si>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</si>
  <si>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</si>
  <si>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</si>
  <si>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</si>
  <si>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</si>
  <si>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</si>
  <si>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</si>
  <si>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</si>
  <si>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</si>
  <si>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</si>
  <si>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</si>
  <si>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</si>
  <si>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</si>
  <si>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</si>
  <si>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</si>
  <si>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</si>
  <si>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</si>
  <si>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</si>
  <si>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</si>
  <si>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</si>
  <si>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</si>
  <si>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</si>
  <si>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</si>
  <si>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</si>
  <si>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</si>
  <si>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</si>
  <si>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</si>
  <si>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</si>
  <si>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</si>
  <si>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</si>
  <si>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</si>
  <si>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</si>
  <si>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</si>
  <si>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</si>
  <si>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</si>
  <si>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</si>
  <si>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</si>
  <si>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</si>
  <si>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</si>
  <si>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</si>
  <si>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</si>
  <si>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</si>
  <si>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</si>
  <si>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</si>
  <si>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</si>
  <si>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</si>
  <si>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</si>
  <si>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</si>
  <si>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</si>
  <si>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</si>
  <si>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</si>
  <si>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</si>
  <si>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</si>
  <si>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</si>
  <si>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</si>
  <si>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</si>
  <si>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</si>
  <si>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</si>
  <si>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</si>
  <si>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</si>
  <si>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</si>
  <si>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</si>
  <si>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</si>
  <si>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</si>
  <si>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</si>
  <si>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</si>
  <si>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</si>
  <si>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</si>
  <si>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</si>
  <si>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</si>
  <si>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</si>
  <si>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</si>
  <si>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</si>
  <si>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</si>
  <si>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</si>
  <si>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</si>
  <si>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</si>
  <si>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</si>
  <si>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</si>
  <si>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</si>
  <si>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</si>
  <si>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</si>
  <si>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</si>
  <si>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</si>
  <si>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</si>
  <si>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</si>
  <si>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</si>
  <si>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</si>
  <si>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</si>
  <si>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</si>
  <si>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</si>
  <si>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</si>
  <si>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</si>
  <si>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</si>
  <si>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</si>
  <si>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</si>
  <si>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</si>
  <si>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</si>
  <si>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</si>
  <si>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</si>
  <si>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</si>
  <si>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</si>
  <si>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</si>
  <si>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</si>
  <si>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</si>
  <si>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</si>
  <si>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</si>
  <si>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</si>
  <si>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</si>
  <si>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</si>
  <si>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</si>
  <si>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</si>
  <si>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</si>
  <si>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</si>
  <si>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</si>
  <si>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</si>
  <si>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</si>
  <si>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</si>
  <si>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</si>
  <si>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</si>
  <si>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</si>
  <si>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</si>
  <si>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</si>
  <si>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</si>
  <si>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</si>
  <si>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</si>
  <si>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</si>
  <si>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</si>
  <si>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</si>
  <si>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</si>
  <si>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</si>
  <si>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</si>
  <si>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</si>
  <si>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</si>
  <si>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</si>
  <si>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</si>
  <si>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</si>
  <si>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</si>
  <si>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</si>
  <si>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</si>
  <si>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</si>
  <si>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</si>
  <si>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</si>
  <si>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</si>
  <si>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</si>
  <si>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</si>
  <si>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</si>
  <si>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</si>
  <si>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</si>
  <si>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</si>
  <si>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</si>
  <si>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</si>
  <si>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</si>
  <si>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</si>
  <si>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</si>
  <si>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</si>
  <si>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</si>
  <si>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</si>
  <si>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</si>
  <si>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</si>
  <si>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</si>
  <si>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</si>
  <si>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</si>
  <si>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</si>
  <si>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</si>
  <si>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</si>
  <si>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</si>
  <si>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</si>
  <si>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</si>
  <si>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</si>
  <si>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</si>
  <si>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</si>
  <si>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</si>
  <si>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</si>
  <si>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</si>
  <si>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</si>
  <si>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</si>
  <si>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</si>
  <si>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</si>
  <si>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</si>
  <si>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</si>
  <si>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</si>
  <si>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</si>
  <si>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</si>
  <si>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</si>
  <si>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</si>
  <si>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</si>
  <si>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</si>
  <si>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</si>
  <si>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</si>
  <si>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</si>
  <si>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</si>
  <si>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</si>
  <si>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</si>
  <si>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</si>
  <si>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</si>
  <si>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</si>
  <si>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</si>
  <si>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</si>
  <si>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</si>
  <si>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</si>
  <si>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</si>
  <si>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</si>
  <si>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</si>
  <si>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</si>
  <si>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</si>
  <si>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</si>
  <si>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</si>
  <si>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</si>
  <si>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</si>
  <si>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</si>
  <si>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</si>
  <si>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</si>
  <si>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</si>
  <si>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</si>
  <si>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</si>
  <si>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</si>
  <si>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</si>
  <si>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</si>
  <si>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</si>
  <si>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</si>
  <si>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</si>
  <si>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</si>
  <si>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</si>
  <si>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</si>
  <si>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</si>
  <si>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</si>
  <si>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</si>
  <si>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</si>
  <si>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</si>
  <si>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</si>
  <si>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</si>
  <si>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</si>
  <si>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</si>
  <si>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</si>
  <si>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</si>
  <si>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</si>
  <si>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</si>
  <si>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</si>
  <si>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</si>
  <si>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</si>
  <si>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</si>
  <si>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</si>
  <si>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</si>
  <si>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</si>
  <si>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</si>
  <si>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</si>
  <si>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</si>
  <si>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</si>
  <si>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</si>
  <si>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</si>
  <si>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</si>
  <si>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</si>
  <si>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</si>
  <si>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</si>
  <si>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</si>
  <si>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</si>
  <si>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</si>
  <si>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</si>
  <si>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</si>
  <si>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</si>
  <si>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</si>
  <si>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</si>
  <si>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</si>
  <si>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</si>
  <si>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</si>
  <si>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</si>
  <si>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</si>
  <si>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</si>
  <si>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</si>
  <si>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</si>
  <si>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</si>
  <si>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</si>
  <si>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</si>
  <si>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</si>
  <si>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</si>
  <si>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</si>
  <si>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</si>
  <si>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</si>
  <si>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</si>
  <si>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</si>
  <si>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</si>
  <si>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</si>
  <si>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</si>
  <si>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</si>
  <si>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</si>
  <si>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</si>
  <si>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</si>
  <si>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</si>
  <si>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</si>
  <si>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</si>
  <si>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</si>
  <si>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</si>
  <si>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</si>
  <si>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</si>
  <si>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</si>
  <si>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</si>
  <si>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</si>
  <si>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</si>
  <si>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</si>
  <si>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</si>
  <si>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</si>
  <si>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</si>
  <si>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</si>
  <si>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</si>
  <si>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</si>
  <si>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</si>
  <si>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</si>
  <si>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</si>
  <si>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</si>
  <si>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</si>
  <si>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</si>
  <si>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</si>
  <si>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</si>
  <si>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</si>
  <si>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</si>
  <si>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</si>
  <si>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</si>
  <si>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</si>
  <si>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</si>
  <si>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</si>
  <si>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</si>
  <si>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</si>
  <si>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</si>
  <si>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</si>
  <si>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</si>
  <si>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</si>
  <si>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</si>
  <si>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</si>
  <si>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</si>
  <si>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</si>
  <si>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</si>
  <si>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</si>
  <si>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</si>
  <si>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</si>
  <si>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</si>
  <si>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</si>
  <si>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</si>
  <si>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</si>
  <si>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</si>
  <si>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</si>
  <si>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</si>
  <si>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</si>
  <si>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</si>
  <si>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</si>
  <si>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</si>
  <si>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</si>
  <si>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</si>
  <si>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</si>
  <si>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</si>
  <si>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</si>
  <si>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</si>
  <si>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</si>
  <si>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</si>
  <si>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</si>
  <si>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</si>
  <si>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</si>
  <si>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</si>
  <si>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</si>
  <si>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</si>
  <si>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</si>
  <si>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</si>
  <si>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</si>
  <si>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</si>
  <si>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</si>
  <si>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</si>
  <si>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</si>
  <si>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</si>
  <si>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</si>
  <si>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</si>
  <si>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</si>
  <si>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</si>
  <si>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</si>
  <si>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</si>
  <si>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</si>
  <si>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</si>
  <si>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</si>
  <si>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</si>
  <si>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</si>
  <si>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</si>
  <si>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</si>
  <si>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</si>
  <si>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</si>
  <si>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</si>
  <si>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</si>
  <si>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</si>
  <si>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</si>
  <si>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</si>
  <si>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</si>
  <si>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</si>
  <si>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</si>
  <si>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</si>
  <si>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</si>
  <si>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</si>
  <si>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</si>
  <si>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</si>
  <si>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</si>
  <si>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</si>
  <si>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</si>
  <si>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</si>
  <si>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</si>
  <si>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</si>
  <si>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</si>
  <si>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</si>
  <si>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</si>
  <si>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</si>
  <si>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</si>
  <si>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</si>
  <si>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</si>
  <si>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</si>
  <si>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</si>
  <si>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</si>
  <si>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</si>
  <si>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</si>
  <si>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</si>
  <si>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</si>
  <si>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</si>
  <si>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</si>
  <si>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</si>
  <si>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</si>
  <si>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</si>
  <si>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</si>
  <si>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</si>
  <si>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</si>
  <si>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</si>
  <si>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</si>
  <si>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</si>
  <si>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</si>
  <si>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</si>
  <si>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</si>
  <si>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</si>
  <si>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</si>
  <si>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</si>
  <si>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</si>
  <si>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</si>
  <si>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</si>
  <si>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</si>
  <si>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</si>
  <si>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</si>
  <si>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</si>
  <si>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</si>
  <si>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</si>
  <si>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</si>
  <si>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</si>
  <si>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</si>
  <si>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</si>
  <si>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</si>
  <si>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</si>
  <si>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</si>
  <si>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</si>
  <si>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</si>
  <si>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</si>
  <si>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</si>
  <si>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</si>
  <si>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</si>
  <si>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</si>
  <si>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</si>
  <si>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</si>
  <si>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</si>
  <si>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</si>
  <si>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</si>
  <si>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</si>
  <si>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</si>
  <si>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</si>
  <si>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</si>
  <si>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</si>
  <si>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</si>
  <si>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</si>
  <si>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</si>
  <si>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</si>
  <si>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</si>
  <si>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</si>
  <si>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</si>
  <si>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</si>
  <si>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</si>
  <si>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</si>
  <si>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</si>
  <si>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</si>
  <si>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</si>
  <si>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</si>
  <si>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</si>
  <si>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</si>
  <si>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</si>
  <si>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</si>
  <si>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</si>
  <si>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</si>
  <si>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</si>
  <si>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</si>
  <si>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</si>
  <si>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</si>
  <si>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</si>
  <si>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</si>
  <si>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</si>
  <si>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</si>
  <si>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</si>
  <si>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</si>
  <si>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</si>
  <si>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</si>
  <si>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</si>
  <si>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</si>
  <si>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</si>
  <si>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</si>
  <si>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</si>
  <si>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</si>
  <si>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</si>
  <si>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</si>
  <si>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</si>
  <si>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</si>
  <si>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</si>
  <si>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</si>
  <si>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</si>
  <si>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</si>
  <si>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</si>
  <si>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</si>
  <si>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</si>
  <si>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</si>
  <si>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</si>
  <si>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</si>
  <si>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</si>
  <si>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</si>
  <si>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</si>
  <si>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</si>
  <si>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</si>
  <si>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</si>
  <si>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</si>
  <si>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</si>
  <si>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</si>
  <si>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</si>
  <si>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</si>
  <si>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</si>
  <si>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</si>
  <si>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</si>
  <si>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</si>
  <si>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</si>
  <si>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</si>
  <si>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</si>
  <si>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</si>
  <si>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</si>
  <si>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</si>
  <si>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</si>
  <si>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</si>
  <si>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</si>
  <si>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</si>
  <si>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</si>
  <si>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</si>
  <si>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</si>
  <si>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</si>
  <si>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</si>
  <si>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</si>
  <si>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</si>
  <si>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</si>
  <si>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</si>
  <si>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</si>
  <si>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</si>
  <si>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</si>
  <si>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</si>
  <si>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</si>
  <si>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</si>
  <si>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</si>
  <si>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</si>
  <si>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</si>
  <si>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</si>
  <si>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</si>
  <si>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</si>
  <si>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</si>
  <si>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</si>
  <si>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</si>
  <si>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</si>
  <si>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</si>
  <si>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</si>
  <si>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</si>
  <si>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</si>
  <si>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</si>
  <si>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</si>
  <si>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</si>
  <si>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</si>
  <si>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</si>
  <si>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</si>
  <si>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</si>
  <si>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</si>
  <si>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</si>
  <si>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</si>
  <si>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</si>
  <si>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</si>
  <si>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</si>
  <si>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</si>
  <si>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</si>
  <si>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</si>
  <si>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</si>
  <si>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</si>
  <si>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</si>
  <si>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</si>
  <si>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</si>
  <si>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</si>
  <si>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</si>
  <si>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</si>
  <si>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</si>
  <si>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</si>
  <si>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</si>
  <si>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</si>
  <si>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</si>
  <si>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</si>
  <si>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</si>
  <si>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</si>
  <si>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</si>
  <si>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</si>
  <si>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</si>
  <si>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</si>
  <si>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</si>
  <si>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</si>
  <si>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</si>
  <si>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</si>
  <si>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</si>
  <si>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</si>
  <si>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</si>
  <si>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</si>
  <si>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</si>
  <si>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</si>
  <si>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</si>
  <si>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</si>
  <si>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</si>
  <si>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</si>
  <si>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</si>
  <si>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</si>
  <si>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</si>
  <si>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</si>
  <si>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</si>
  <si>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</si>
  <si>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</si>
  <si>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</si>
  <si>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</si>
  <si>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</si>
  <si>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</si>
  <si>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</si>
  <si>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</si>
  <si>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</si>
  <si>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</si>
  <si>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</si>
  <si>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</si>
  <si>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</si>
  <si>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</si>
  <si>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</si>
  <si>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</si>
  <si>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</si>
  <si>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</si>
  <si>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</si>
  <si>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</si>
  <si>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</si>
  <si>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</si>
  <si>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</si>
  <si>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</si>
  <si>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</si>
  <si>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</si>
  <si>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</si>
  <si>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</si>
  <si>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</si>
  <si>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</si>
  <si>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</si>
  <si>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</si>
  <si>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</si>
  <si>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</si>
  <si>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</si>
  <si>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</si>
  <si>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</si>
  <si>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</si>
  <si>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</si>
  <si>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</si>
  <si>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</si>
  <si>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</si>
  <si>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</si>
  <si>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</si>
  <si>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</si>
  <si>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</si>
  <si>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</si>
  <si>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</si>
  <si>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</si>
  <si>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</si>
  <si>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</si>
  <si>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</si>
  <si>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</si>
  <si>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</si>
  <si>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</si>
  <si>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</si>
  <si>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</si>
  <si>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</si>
  <si>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</si>
  <si>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</si>
  <si>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</si>
  <si>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</si>
  <si>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</si>
  <si>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</si>
  <si>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</si>
  <si>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</si>
  <si>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</si>
  <si>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</si>
  <si>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</si>
  <si>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</si>
  <si>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</si>
  <si>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</si>
  <si>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</si>
  <si>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</si>
  <si>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</si>
  <si>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</si>
  <si>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</si>
  <si>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</si>
  <si>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</si>
  <si>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</si>
  <si>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</si>
  <si>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</si>
  <si>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</si>
  <si>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</si>
  <si>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</si>
  <si>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</si>
  <si>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</si>
  <si>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</si>
  <si>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</si>
  <si>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</si>
  <si>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</si>
  <si>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</si>
  <si>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</si>
  <si>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</si>
  <si>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</si>
  <si>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</si>
  <si>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</si>
  <si>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</si>
  <si>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</si>
  <si>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</si>
  <si>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</si>
  <si>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</si>
  <si>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</si>
  <si>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</si>
  <si>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</si>
  <si>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</si>
  <si>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</si>
  <si>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</si>
  <si>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</si>
  <si>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</si>
  <si>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</si>
  <si>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</si>
  <si>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</si>
  <si>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</si>
  <si>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</si>
  <si>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</si>
  <si>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</si>
  <si>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</si>
  <si>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</si>
  <si>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</si>
  <si>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</si>
  <si>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</si>
  <si>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</si>
  <si>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</si>
  <si>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</si>
  <si>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</si>
  <si>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</si>
  <si>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</si>
  <si>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</si>
  <si>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</si>
  <si>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</si>
  <si>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</si>
  <si>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</si>
  <si>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</si>
  <si>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</si>
  <si>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</si>
  <si>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</si>
  <si>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</si>
  <si>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</si>
  <si>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</si>
  <si>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</si>
  <si>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</si>
  <si>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</si>
  <si>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</si>
  <si>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</si>
  <si>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</si>
  <si>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</si>
  <si>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</si>
  <si>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</si>
  <si>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</si>
  <si>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</si>
  <si>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</si>
  <si>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</si>
  <si>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</si>
  <si>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</si>
  <si>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</si>
  <si>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</si>
  <si>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</si>
  <si>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</si>
  <si>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</si>
  <si>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</si>
  <si>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</si>
  <si>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</si>
  <si>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</si>
  <si>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</si>
  <si>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</si>
  <si>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</si>
  <si>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</si>
  <si>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</si>
  <si>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</si>
  <si>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</si>
  <si>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</si>
  <si>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</si>
  <si>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</si>
  <si>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</si>
  <si>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</si>
  <si>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</si>
  <si>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</si>
  <si>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</si>
  <si>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</si>
  <si>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</si>
  <si>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</si>
  <si>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</si>
  <si>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</si>
  <si>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</si>
  <si>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</si>
  <si>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</si>
  <si>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</si>
  <si>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</si>
  <si>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</si>
  <si>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</si>
  <si>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</si>
  <si>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</si>
  <si>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</si>
  <si>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</si>
  <si>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</si>
  <si>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</si>
  <si>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</si>
  <si>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</si>
  <si>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</si>
  <si>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</si>
  <si>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</si>
  <si>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</si>
  <si>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</si>
  <si>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</si>
  <si>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</si>
  <si>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</si>
  <si>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</si>
  <si>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</si>
  <si>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</si>
  <si>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</si>
  <si>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</si>
  <si>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</si>
  <si>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</si>
  <si>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</si>
  <si>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</si>
  <si>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</si>
  <si>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</si>
  <si>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</si>
  <si>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</si>
  <si>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</si>
  <si>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</si>
  <si>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</si>
  <si>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</si>
  <si>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</si>
  <si>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</si>
  <si>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</si>
  <si>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</si>
  <si>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</si>
  <si>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</si>
  <si>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</si>
  <si>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</si>
  <si>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</si>
  <si>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</si>
  <si>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</si>
  <si>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</si>
  <si>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</si>
  <si>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</si>
  <si>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</si>
  <si>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</si>
  <si>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</si>
  <si>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</si>
  <si>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</si>
  <si>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</si>
  <si>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</si>
  <si>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</si>
  <si>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</si>
  <si>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</si>
  <si>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</si>
  <si>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</si>
  <si>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</si>
  <si>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</si>
  <si>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</si>
  <si>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</si>
  <si>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</si>
  <si>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</si>
  <si>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</si>
  <si>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</si>
  <si>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</si>
  <si>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</si>
  <si>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</si>
  <si>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</si>
  <si>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</si>
  <si>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</si>
  <si>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</si>
  <si>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</si>
  <si>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</si>
  <si>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</si>
  <si>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</si>
  <si>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</si>
  <si>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</si>
  <si>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</si>
  <si>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</si>
  <si>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</si>
  <si>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</si>
  <si>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</si>
  <si>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</si>
  <si>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</si>
  <si>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</si>
  <si>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</si>
  <si>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</si>
  <si>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</si>
  <si>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</si>
  <si>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</si>
  <si>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</si>
  <si>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</si>
  <si>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</si>
  <si>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</si>
  <si>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</si>
  <si>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</si>
  <si>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</si>
  <si>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</si>
  <si>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</si>
  <si>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</si>
  <si>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</si>
  <si>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</si>
  <si>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</si>
  <si>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</si>
  <si>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</si>
  <si>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</si>
  <si>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</si>
  <si>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</si>
  <si>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</si>
  <si>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</si>
  <si>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</si>
  <si>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</si>
  <si>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</si>
  <si>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</si>
  <si>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</si>
  <si>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</si>
  <si>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</si>
  <si>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</si>
  <si>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</si>
  <si>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</si>
  <si>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</si>
  <si>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</si>
  <si>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</si>
  <si>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</si>
  <si>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</si>
  <si>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</si>
  <si>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</si>
  <si>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</si>
  <si>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</si>
  <si>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</si>
  <si>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</si>
  <si>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</si>
  <si>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</si>
  <si>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</si>
  <si>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</si>
  <si>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</si>
  <si>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</si>
  <si>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</si>
  <si>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</si>
  <si>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</si>
  <si>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</si>
  <si>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</si>
  <si>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</si>
  <si>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</si>
  <si>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</si>
  <si>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</si>
  <si>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</si>
  <si>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</si>
  <si>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</si>
  <si>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</si>
  <si>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</si>
  <si>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</si>
  <si>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</si>
  <si>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</si>
  <si>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</si>
  <si>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</si>
  <si>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</si>
  <si>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</si>
  <si>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</si>
  <si>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</si>
  <si>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</si>
  <si>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</si>
  <si>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</si>
  <si>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</si>
  <si>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</si>
  <si>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</si>
  <si>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</si>
  <si>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</si>
  <si>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</si>
  <si>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</si>
  <si>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</si>
  <si>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</si>
  <si>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</si>
  <si>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</si>
  <si>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</si>
  <si>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</si>
  <si>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</si>
  <si>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</si>
  <si>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</si>
  <si>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</si>
  <si>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</si>
  <si>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</si>
  <si>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</si>
  <si>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</si>
  <si>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</si>
  <si>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</si>
  <si>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</si>
  <si>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</si>
  <si>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</si>
  <si>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</si>
  <si>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</si>
  <si>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</si>
  <si>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</si>
  <si>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</si>
  <si>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</si>
  <si>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</si>
  <si>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</si>
  <si>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</si>
  <si>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</si>
  <si>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</si>
  <si>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</si>
  <si>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</si>
  <si>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</si>
  <si>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</si>
  <si>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</si>
  <si>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</si>
  <si>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</si>
  <si>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</si>
  <si>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</si>
  <si>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</si>
  <si>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</si>
  <si>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</si>
  <si>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</si>
  <si>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</si>
  <si>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</si>
  <si>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</si>
  <si>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</si>
  <si>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</si>
  <si>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</si>
  <si>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</si>
  <si>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</si>
  <si>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</si>
  <si>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</si>
  <si>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</si>
  <si>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</si>
  <si>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</si>
  <si>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</si>
  <si>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</si>
  <si>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</si>
  <si>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</si>
  <si>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</si>
  <si>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</si>
  <si>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</si>
  <si>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</si>
  <si>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</si>
  <si>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</si>
  <si>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</si>
  <si>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</si>
  <si>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</si>
  <si>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</si>
  <si>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</si>
  <si>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</si>
  <si>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</si>
  <si>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</si>
  <si>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</si>
  <si>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</si>
  <si>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</si>
  <si>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</si>
  <si>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</si>
  <si>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</si>
  <si>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</si>
  <si>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</si>
  <si>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</si>
  <si>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</si>
  <si>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</si>
  <si>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</si>
  <si>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</si>
  <si>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</si>
  <si>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</si>
  <si>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</si>
  <si>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</si>
  <si>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</si>
  <si>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</si>
  <si>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</si>
  <si>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</si>
  <si>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</si>
  <si>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</si>
  <si>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</si>
  <si>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</si>
  <si>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</si>
  <si>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</si>
  <si>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</si>
  <si>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</si>
  <si>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</si>
  <si>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</si>
  <si>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</si>
  <si>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</si>
  <si>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</si>
  <si>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</si>
  <si>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</si>
  <si>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</si>
  <si>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</si>
  <si>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</si>
  <si>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</si>
  <si>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</si>
  <si>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</si>
  <si>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</si>
  <si>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</si>
  <si>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</si>
  <si>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</si>
  <si>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</si>
  <si>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</si>
  <si>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</si>
  <si>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</si>
  <si>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</si>
  <si>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</si>
  <si>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</si>
  <si>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</si>
  <si>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</si>
  <si>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</si>
  <si>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</si>
  <si>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</si>
  <si>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</si>
  <si>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</si>
  <si>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</si>
  <si>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</si>
  <si>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</si>
  <si>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</si>
  <si>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</si>
  <si>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</si>
  <si>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</si>
  <si>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</si>
  <si>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</si>
  <si>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</si>
  <si>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</si>
  <si>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</si>
  <si>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</si>
  <si>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</si>
  <si>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</si>
  <si>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</si>
  <si>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</si>
  <si>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</si>
  <si>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</si>
  <si>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</si>
  <si>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</si>
  <si>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</si>
  <si>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</si>
  <si>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</si>
  <si>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</si>
  <si>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</si>
  <si>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</si>
  <si>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</si>
  <si>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</si>
  <si>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</si>
  <si>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</si>
  <si>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</si>
  <si>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</si>
  <si>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</si>
  <si>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</si>
  <si>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</si>
  <si>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</si>
  <si>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</si>
  <si>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</si>
  <si>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</si>
  <si>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</si>
  <si>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</si>
  <si>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</si>
  <si>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</si>
  <si>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</si>
  <si>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</si>
  <si>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</si>
  <si>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</si>
  <si>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</si>
  <si>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</si>
  <si>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</si>
  <si>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</si>
  <si>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</si>
  <si>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</si>
  <si>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</si>
  <si>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</si>
  <si>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</si>
  <si>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</si>
  <si>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</si>
  <si>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</si>
  <si>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</si>
  <si>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</si>
  <si>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</si>
  <si>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</si>
  <si>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</si>
  <si>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</si>
  <si>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</si>
  <si>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</si>
  <si>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</si>
  <si>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</si>
  <si>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</si>
  <si>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</si>
  <si>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</si>
  <si>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</si>
  <si>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</si>
  <si>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</si>
  <si>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</si>
  <si>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</si>
  <si>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</si>
  <si>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</si>
  <si>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</si>
  <si>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</si>
  <si>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</si>
  <si>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</si>
  <si>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</si>
  <si>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</si>
  <si>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</si>
  <si>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</si>
  <si>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</si>
  <si>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</si>
  <si>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</si>
  <si>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</si>
  <si>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</si>
  <si>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</si>
  <si>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</si>
  <si>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</si>
  <si>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</si>
  <si>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</si>
  <si>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</si>
  <si>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</si>
  <si>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</si>
  <si>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</si>
  <si>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</si>
  <si>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</si>
  <si>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</si>
  <si>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</si>
  <si>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</si>
  <si>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</si>
  <si>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</si>
  <si>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</si>
  <si>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</si>
  <si>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</si>
  <si>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</si>
  <si>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</si>
  <si>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</si>
  <si>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</si>
  <si>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</si>
  <si>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</si>
  <si>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</si>
  <si>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</si>
  <si>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</si>
  <si>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</si>
  <si>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</si>
  <si>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</si>
  <si>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</si>
  <si>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</si>
  <si>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</si>
  <si>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</si>
  <si>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</si>
  <si>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</si>
  <si>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</si>
  <si>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</si>
  <si>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</si>
  <si>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</si>
  <si>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</si>
  <si>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</si>
  <si>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</si>
  <si>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</si>
  <si>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</si>
  <si>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</si>
  <si>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</si>
  <si>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</si>
  <si>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</si>
  <si>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</si>
  <si>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</si>
  <si>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</si>
  <si>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</si>
  <si>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</si>
  <si>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</si>
  <si>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</si>
  <si>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</si>
  <si>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</si>
  <si>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</si>
  <si>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</si>
  <si>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</si>
  <si>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</si>
  <si>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</si>
  <si>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</si>
  <si>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</si>
  <si>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</si>
  <si>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</si>
  <si>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</si>
  <si>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</si>
  <si>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</si>
  <si>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</si>
  <si>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</si>
  <si>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</si>
  <si>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</si>
  <si>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</si>
  <si>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</si>
  <si>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</si>
  <si>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</si>
  <si>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</si>
  <si>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</si>
  <si>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</si>
  <si>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</si>
  <si>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</si>
  <si>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</si>
  <si>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</si>
  <si>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</si>
  <si>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</si>
  <si>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</si>
  <si>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</si>
  <si>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</si>
  <si>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</si>
  <si>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</si>
  <si>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</si>
  <si>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</si>
  <si>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</si>
  <si>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</si>
  <si>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</si>
  <si>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</si>
  <si>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</si>
  <si>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</si>
  <si>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</si>
  <si>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</si>
  <si>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</si>
  <si>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</si>
  <si>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</si>
  <si>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</si>
  <si>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</si>
  <si>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</si>
  <si>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</si>
  <si>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</si>
  <si>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</si>
  <si>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</si>
  <si>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</si>
  <si>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</si>
  <si>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</si>
  <si>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</si>
  <si>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</si>
  <si>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</si>
  <si>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</si>
  <si>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</si>
  <si>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</si>
  <si>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</si>
  <si>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</si>
  <si>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</si>
  <si>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</si>
  <si>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</si>
  <si>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</si>
  <si>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</si>
  <si>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</si>
  <si>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</si>
  <si>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</si>
  <si>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</si>
  <si>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</si>
  <si>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</si>
  <si>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</si>
  <si>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</si>
  <si>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</si>
  <si>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</si>
  <si>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</si>
  <si>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</si>
  <si>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</si>
  <si>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</si>
  <si>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</si>
  <si>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</si>
  <si>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</si>
  <si>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</si>
  <si>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</si>
  <si>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</si>
  <si>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</si>
  <si>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</si>
  <si>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</si>
  <si>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</si>
  <si>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</si>
  <si>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</si>
  <si>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</si>
  <si>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</si>
  <si>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</si>
  <si>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</si>
  <si>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</si>
  <si>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</si>
  <si>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</si>
  <si>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</si>
  <si>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</si>
  <si>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</si>
  <si>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</si>
  <si>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</si>
  <si>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</si>
  <si>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</si>
  <si>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</si>
  <si>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</si>
  <si>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</si>
  <si>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</si>
  <si>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</si>
  <si>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</si>
  <si>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</si>
  <si>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</si>
  <si>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</si>
  <si>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</si>
  <si>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</si>
  <si>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</si>
  <si>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</si>
  <si>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</si>
  <si>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</si>
  <si>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</si>
  <si>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</si>
  <si>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</si>
  <si>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</si>
  <si>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</si>
  <si>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</si>
  <si>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</si>
  <si>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</si>
  <si>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</si>
  <si>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</si>
  <si>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</si>
  <si>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</si>
  <si>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</si>
  <si>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</si>
  <si>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</si>
  <si>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</si>
  <si>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</si>
  <si>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</si>
  <si>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</si>
  <si>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</si>
  <si>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</si>
  <si>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</si>
  <si>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</si>
  <si>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</si>
  <si>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</si>
  <si>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</si>
  <si>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</si>
  <si>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</si>
  <si>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</si>
  <si>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</si>
  <si>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</si>
  <si>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</si>
  <si>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</si>
  <si>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</si>
  <si>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</si>
  <si>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</si>
  <si>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</si>
  <si>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</si>
  <si>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</si>
  <si>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</si>
  <si>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</si>
  <si>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</si>
  <si>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</si>
  <si>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</si>
  <si>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</si>
  <si>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</si>
  <si>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</si>
  <si>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</si>
  <si>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</si>
  <si>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</si>
  <si>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</si>
  <si>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</si>
  <si>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</si>
  <si>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</si>
  <si>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</si>
  <si>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</si>
  <si>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</si>
  <si>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</si>
  <si>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</si>
  <si>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</si>
  <si>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</si>
  <si>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</si>
  <si>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</si>
  <si>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</si>
  <si>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</si>
  <si>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</si>
  <si>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</si>
  <si>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</si>
  <si>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</si>
  <si>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</si>
  <si>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</si>
  <si>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</si>
  <si>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</si>
  <si>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</si>
  <si>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</si>
  <si>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</si>
  <si>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</si>
  <si>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</si>
  <si>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</si>
  <si>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</si>
  <si>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</si>
  <si>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</si>
  <si>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</si>
  <si>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</si>
  <si>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</si>
  <si>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</si>
  <si>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</si>
  <si>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</si>
  <si>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</si>
  <si>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</si>
  <si>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</si>
  <si>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</si>
  <si>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</si>
  <si>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</si>
  <si>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</si>
  <si>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</si>
  <si>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</si>
  <si>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</si>
  <si>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</si>
  <si>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</si>
  <si>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</si>
  <si>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</si>
  <si>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</si>
  <si>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</si>
  <si>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</si>
  <si>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</si>
  <si>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</si>
  <si>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</si>
  <si>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</si>
  <si>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</si>
  <si>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</si>
  <si>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</si>
  <si>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</si>
  <si>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</si>
  <si>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</si>
  <si>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</si>
  <si>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</si>
  <si>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</si>
  <si>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</si>
  <si>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</si>
  <si>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</si>
  <si>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</si>
  <si>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</si>
  <si>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</si>
  <si>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</si>
  <si>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</si>
  <si>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</si>
  <si>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</si>
  <si>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</si>
  <si>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</si>
  <si>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</si>
  <si>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</si>
  <si>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</si>
  <si>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</si>
  <si>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</si>
  <si>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</si>
  <si>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</si>
  <si>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</si>
  <si>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</si>
  <si>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</si>
  <si>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</si>
  <si>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</si>
  <si>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</si>
  <si>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</si>
  <si>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</si>
  <si>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</si>
  <si>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</si>
  <si>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</si>
  <si>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</si>
  <si>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</si>
  <si>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</si>
  <si>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</si>
  <si>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</si>
  <si>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</si>
  <si>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</si>
  <si>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</si>
  <si>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</si>
  <si>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</si>
  <si>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</si>
  <si>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</si>
  <si>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</si>
  <si>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</si>
  <si>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</si>
  <si>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</si>
  <si>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</si>
  <si>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</si>
  <si>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</si>
  <si>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</si>
  <si>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</si>
  <si>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</si>
  <si>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</si>
  <si>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</si>
  <si>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</si>
  <si>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</si>
  <si>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</si>
  <si>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</si>
  <si>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</si>
  <si>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</si>
  <si>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</si>
  <si>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</si>
  <si>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</si>
  <si>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</si>
  <si>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</si>
  <si>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</si>
  <si>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</si>
  <si>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</si>
  <si>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</si>
  <si>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</si>
  <si>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</si>
  <si>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</si>
  <si>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</si>
  <si>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</si>
  <si>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</si>
  <si>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</si>
  <si>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</si>
  <si>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</si>
  <si>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</si>
  <si>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</si>
  <si>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</si>
  <si>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</si>
  <si>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</si>
  <si>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</si>
  <si>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</si>
  <si>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</si>
  <si>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</si>
  <si>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</si>
  <si>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</si>
  <si>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</si>
  <si>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</si>
  <si>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</si>
  <si>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</si>
  <si>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</si>
  <si>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</si>
  <si>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</si>
  <si>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</si>
  <si>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</si>
  <si>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</si>
  <si>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</si>
  <si>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</si>
  <si>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</si>
  <si>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</si>
  <si>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</si>
  <si>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</si>
  <si>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</si>
  <si>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</si>
  <si>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</si>
  <si>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</si>
  <si>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</si>
  <si>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</si>
  <si>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</si>
  <si>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</si>
  <si>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</si>
  <si>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</si>
  <si>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</si>
  <si>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</si>
  <si>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</si>
  <si>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</si>
  <si>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</si>
  <si>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</si>
  <si>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</si>
  <si>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</si>
  <si>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</si>
  <si>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</si>
  <si>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</si>
  <si>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</si>
  <si>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</si>
  <si>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</si>
  <si>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</si>
  <si>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</si>
  <si>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</si>
  <si>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</si>
  <si>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</si>
  <si>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</si>
  <si>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</si>
  <si>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</si>
  <si>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</si>
  <si>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</si>
  <si>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</si>
  <si>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</si>
  <si>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</si>
  <si>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</si>
  <si>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</si>
  <si>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</si>
  <si>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</si>
  <si>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</si>
  <si>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</si>
  <si>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</si>
  <si>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</si>
  <si>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</si>
  <si>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</si>
  <si>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</si>
  <si>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</si>
  <si>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</si>
  <si>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</si>
  <si>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</si>
  <si>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</si>
  <si>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</si>
  <si>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</si>
  <si>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</si>
  <si>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</si>
  <si>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</si>
  <si>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</si>
  <si>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</si>
  <si>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</si>
  <si>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</si>
  <si>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</si>
  <si>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</si>
  <si>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</si>
  <si>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</si>
  <si>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</si>
  <si>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</si>
  <si>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</si>
  <si>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</si>
  <si>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</si>
  <si>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</si>
  <si>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</si>
  <si>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</si>
  <si>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</si>
  <si>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</si>
  <si>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</si>
  <si>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</si>
  <si>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</si>
  <si>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</si>
  <si>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</si>
  <si>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</si>
  <si>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</si>
  <si>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</si>
  <si>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</si>
  <si>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</si>
  <si>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</si>
  <si>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</si>
  <si>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</si>
  <si>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</si>
  <si>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</si>
  <si>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</si>
  <si>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</si>
  <si>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</si>
  <si>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</si>
  <si>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</si>
  <si>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</si>
  <si>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</si>
  <si>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</si>
  <si>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</si>
  <si>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</si>
  <si>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</si>
  <si>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</si>
  <si>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</si>
  <si>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</si>
  <si>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</si>
  <si>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</si>
  <si>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</si>
  <si>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</si>
  <si>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</si>
  <si>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</si>
  <si>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</si>
  <si>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</si>
  <si>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</si>
  <si>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</si>
  <si>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</si>
  <si>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</si>
  <si>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</si>
  <si>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</si>
  <si>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</si>
  <si>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</si>
  <si>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</si>
  <si>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</si>
  <si>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</si>
  <si>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</si>
  <si>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</si>
  <si>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</si>
  <si>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</si>
  <si>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</si>
  <si>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</si>
  <si>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</si>
  <si>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</si>
  <si>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</si>
  <si>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</si>
  <si>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</si>
  <si>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</si>
  <si>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</si>
  <si>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</si>
  <si>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</si>
  <si>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</si>
  <si>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</si>
  <si>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</si>
  <si>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</si>
  <si>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</si>
  <si>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</si>
  <si>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</si>
  <si>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</si>
  <si>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</si>
  <si>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</si>
  <si>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</si>
  <si>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</si>
  <si>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</si>
  <si>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</si>
  <si>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</si>
  <si>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</si>
  <si>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</si>
  <si>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</si>
  <si>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</si>
  <si>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</si>
  <si>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</si>
  <si>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</si>
  <si>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</si>
  <si>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</si>
  <si>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</si>
  <si>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</si>
  <si>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</si>
  <si>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</si>
  <si>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</si>
  <si>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</si>
  <si>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</si>
  <si>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</si>
  <si>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</si>
  <si>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</si>
  <si>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</si>
  <si>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</si>
  <si>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</si>
  <si>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</si>
  <si>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</si>
  <si>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</si>
  <si>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</si>
  <si>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</si>
  <si>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</si>
  <si>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</si>
  <si>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</si>
  <si>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</si>
  <si>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</si>
  <si>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</si>
  <si>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</si>
  <si>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</si>
  <si>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</si>
  <si>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</si>
  <si>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</si>
  <si>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</si>
  <si>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</si>
  <si>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</si>
  <si>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</si>
  <si>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</si>
  <si>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</si>
  <si>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</si>
  <si>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</si>
  <si>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</si>
  <si>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</si>
  <si>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</si>
  <si>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</si>
  <si>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</si>
  <si>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</si>
  <si>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</si>
  <si>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</si>
  <si>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</si>
  <si>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</si>
  <si>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</si>
  <si>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</si>
  <si>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</si>
  <si>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</si>
  <si>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</si>
  <si>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</si>
  <si>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</si>
  <si>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</si>
  <si>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</si>
  <si>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</si>
  <si>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</si>
  <si>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</si>
  <si>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</si>
  <si>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</si>
  <si>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</si>
  <si>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</si>
  <si>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</si>
  <si>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</si>
  <si>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</si>
  <si>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</si>
  <si>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</si>
  <si>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</si>
  <si>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</si>
  <si>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</si>
  <si>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</si>
  <si>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</si>
  <si>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</si>
  <si>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</si>
  <si>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</si>
  <si>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</si>
  <si>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</si>
  <si>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</si>
  <si>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</si>
  <si>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</si>
  <si>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</si>
  <si>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</si>
  <si>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</si>
  <si>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</si>
  <si>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</si>
  <si>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</si>
  <si>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</si>
  <si>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</si>
  <si>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</si>
  <si>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</si>
  <si>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</si>
  <si>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</si>
  <si>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</si>
  <si>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</si>
  <si>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</si>
  <si>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</si>
  <si>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</si>
  <si>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</si>
  <si>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</si>
  <si>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</si>
  <si>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</si>
  <si>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</si>
  <si>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</si>
  <si>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</si>
  <si>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</si>
  <si>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</si>
  <si>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</si>
  <si>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</si>
  <si>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</si>
  <si>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</si>
  <si>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</si>
  <si>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</si>
  <si>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</si>
  <si>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</si>
  <si>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</si>
  <si>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</si>
  <si>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</si>
  <si>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</si>
  <si>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</si>
  <si>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</si>
  <si>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</si>
  <si>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</si>
  <si>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</si>
  <si>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</si>
  <si>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</si>
  <si>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</si>
  <si>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</si>
  <si>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</si>
  <si>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</si>
  <si>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</si>
  <si>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</si>
  <si>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</si>
  <si>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</si>
  <si>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</si>
  <si>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</si>
  <si>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</si>
  <si>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</si>
  <si>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</si>
  <si>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</si>
  <si>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</si>
  <si>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</si>
  <si>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</si>
  <si>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</si>
  <si>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</si>
  <si>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</si>
  <si>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</si>
  <si>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</si>
  <si>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</si>
  <si>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</si>
  <si>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</si>
  <si>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</si>
  <si>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</si>
  <si>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</si>
  <si>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</si>
  <si>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</si>
  <si>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</si>
  <si>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</si>
  <si>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</si>
  <si>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</si>
  <si>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</si>
  <si>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</si>
  <si>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</si>
  <si>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</si>
  <si>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</si>
  <si>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</si>
  <si>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</si>
  <si>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</si>
  <si>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</si>
  <si>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</si>
  <si>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</si>
  <si>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</si>
  <si>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</si>
  <si>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</si>
  <si>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</si>
  <si>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</si>
  <si>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</si>
  <si>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</si>
  <si>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</si>
  <si>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</si>
  <si>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</si>
  <si>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</si>
  <si>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</si>
  <si>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</si>
  <si>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</si>
  <si>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</si>
  <si>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</si>
  <si>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</si>
  <si>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</si>
  <si>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</si>
  <si>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</si>
  <si>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</si>
  <si>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</si>
  <si>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</si>
  <si>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</si>
  <si>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</si>
  <si>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</si>
  <si>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</si>
  <si>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</si>
  <si>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</si>
  <si>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</si>
  <si>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</si>
  <si>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</si>
  <si>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</si>
  <si>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</si>
  <si>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</si>
  <si>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</si>
  <si>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</si>
  <si>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</si>
  <si>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</si>
  <si>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</si>
  <si>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</si>
  <si>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</si>
  <si>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</si>
  <si>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</si>
  <si>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</si>
  <si>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</si>
  <si>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</si>
  <si>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</si>
  <si>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</si>
  <si>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</si>
  <si>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</si>
  <si>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</si>
  <si>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</si>
  <si>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</si>
  <si>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</si>
  <si>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</si>
  <si>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</si>
  <si>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</si>
  <si>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</si>
  <si>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</si>
  <si>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</si>
  <si>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</si>
  <si>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</si>
  <si>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</si>
  <si>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</si>
  <si>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</si>
  <si>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</si>
  <si>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</si>
  <si>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</si>
  <si>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</si>
  <si>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</si>
  <si>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</si>
  <si>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</si>
  <si>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</si>
  <si>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</si>
  <si>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</si>
  <si>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</si>
  <si>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</si>
  <si>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</si>
  <si>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</si>
  <si>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</si>
  <si>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</si>
  <si>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</si>
  <si>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</si>
  <si>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</si>
  <si>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</si>
  <si>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</si>
  <si>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</si>
  <si>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</si>
  <si>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</si>
  <si>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</si>
  <si>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</si>
  <si>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</si>
  <si>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</si>
  <si>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</si>
  <si>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</si>
  <si>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</si>
  <si>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</si>
  <si>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</si>
  <si>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</si>
  <si>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</si>
  <si>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</si>
  <si>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</si>
  <si>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</si>
  <si>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</si>
  <si>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</si>
  <si>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</si>
  <si>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</si>
  <si>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</si>
  <si>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</si>
  <si>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</si>
  <si>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</si>
  <si>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</si>
  <si>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</si>
  <si>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</si>
  <si>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</si>
  <si>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</si>
  <si>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</si>
  <si>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</si>
  <si>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</si>
  <si>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</si>
  <si>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</si>
  <si>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</si>
  <si>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</si>
  <si>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</si>
  <si>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</si>
  <si>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</si>
  <si>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</si>
  <si>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</si>
  <si>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</si>
  <si>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</si>
  <si>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</si>
  <si>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</si>
  <si>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</si>
  <si>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</si>
  <si>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</si>
  <si>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</si>
  <si>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</si>
  <si>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</si>
  <si>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</si>
  <si>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</si>
  <si>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</si>
  <si>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</si>
  <si>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</si>
  <si>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</si>
  <si>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</si>
  <si>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</si>
  <si>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</si>
  <si>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</si>
  <si>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</si>
  <si>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</si>
  <si>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</si>
  <si>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</si>
  <si>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</si>
  <si>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</si>
  <si>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</si>
  <si>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</si>
  <si>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</si>
  <si>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</si>
  <si>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</si>
  <si>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</si>
  <si>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</si>
  <si>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</si>
  <si>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</si>
  <si>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</si>
  <si>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</si>
  <si>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</si>
  <si>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</si>
  <si>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</si>
  <si>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</si>
  <si>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</si>
  <si>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</si>
  <si>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</si>
  <si>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</si>
  <si>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</si>
  <si>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</si>
  <si>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</si>
  <si>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</si>
  <si>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</si>
  <si>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</si>
  <si>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</si>
  <si>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</si>
  <si>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</si>
  <si>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</si>
  <si>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</si>
  <si>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</si>
  <si>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</si>
  <si>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</si>
  <si>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</si>
  <si>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</si>
  <si>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</si>
  <si>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</si>
  <si>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</si>
  <si>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</si>
  <si>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</si>
  <si>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</si>
  <si>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</si>
  <si>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</si>
  <si>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</si>
  <si>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</si>
  <si>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</si>
  <si>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</si>
  <si>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</si>
  <si>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</si>
  <si>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</si>
  <si>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</si>
  <si>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</si>
  <si>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</si>
  <si>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</si>
  <si>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</si>
  <si>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</si>
  <si>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</si>
  <si>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</si>
  <si>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</si>
  <si>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</si>
  <si>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</si>
  <si>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</si>
  <si>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</si>
  <si>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</si>
  <si>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</si>
  <si>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</si>
  <si>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</si>
  <si>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</si>
  <si>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</si>
  <si>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</si>
  <si>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</si>
  <si>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</si>
  <si>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</si>
  <si>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</si>
  <si>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</si>
  <si>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</si>
  <si>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</si>
  <si>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</si>
  <si>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</si>
  <si>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</si>
  <si>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</si>
  <si>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</si>
  <si>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</si>
  <si>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</si>
  <si>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</si>
  <si>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</si>
  <si>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</si>
  <si>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</si>
  <si>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</si>
  <si>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</si>
  <si>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</si>
  <si>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</si>
  <si>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</si>
  <si>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</si>
  <si>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</si>
  <si>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</si>
  <si>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</si>
  <si>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</si>
  <si>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</si>
  <si>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</si>
  <si>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</si>
  <si>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</si>
  <si>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</si>
  <si>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</si>
  <si>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</si>
  <si>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</si>
  <si>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</si>
  <si>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</si>
  <si>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</si>
  <si>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</si>
  <si>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</si>
  <si>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</si>
  <si>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</si>
  <si>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</si>
  <si>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</si>
  <si>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</si>
  <si>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</si>
  <si>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</si>
  <si>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</si>
  <si>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</si>
  <si>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</si>
  <si>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</si>
  <si>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</si>
  <si>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</si>
  <si>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</si>
  <si>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</si>
  <si>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</si>
  <si>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</si>
  <si>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</si>
  <si>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</si>
  <si>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</si>
  <si>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</si>
  <si>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</si>
  <si>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</si>
  <si>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</si>
  <si>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</si>
  <si>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</si>
  <si>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</si>
  <si>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</si>
  <si>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</si>
  <si>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</si>
  <si>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</si>
  <si>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</si>
  <si>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</si>
  <si>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</si>
  <si>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</si>
  <si>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</si>
  <si>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</si>
  <si>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</si>
  <si>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</si>
  <si>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</si>
  <si>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</si>
  <si>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</si>
  <si>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</si>
  <si>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</si>
  <si>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</si>
  <si>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</si>
  <si>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</si>
  <si>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</si>
  <si>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</si>
  <si>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</si>
  <si>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</si>
  <si>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</si>
  <si>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</si>
  <si>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</si>
  <si>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</si>
  <si>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</si>
  <si>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</si>
  <si>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</si>
  <si>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</si>
  <si>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</si>
  <si>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</si>
  <si>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</si>
  <si>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</si>
  <si>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</si>
  <si>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</si>
  <si>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</si>
  <si>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</si>
  <si>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</si>
  <si>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</si>
  <si>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</si>
  <si>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</si>
  <si>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</si>
  <si>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</si>
  <si>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</si>
  <si>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</si>
  <si>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</si>
  <si>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</si>
  <si>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</si>
  <si>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</si>
  <si>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</si>
  <si>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</si>
  <si>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</si>
  <si>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</si>
  <si>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</si>
  <si>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</si>
  <si>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</si>
  <si>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</si>
  <si>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</si>
  <si>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</si>
  <si>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</si>
  <si>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</si>
  <si>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</si>
  <si>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</si>
  <si>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</si>
  <si>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</si>
  <si>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</si>
  <si>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</si>
  <si>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</si>
  <si>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</si>
  <si>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</si>
  <si>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</si>
  <si>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</si>
  <si>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</si>
  <si>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</si>
  <si>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</si>
  <si>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</si>
  <si>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</si>
  <si>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</si>
  <si>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</si>
  <si>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</si>
  <si>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</si>
  <si>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</si>
  <si>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</si>
  <si>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</si>
  <si>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</si>
  <si>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</si>
  <si>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</si>
  <si>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</si>
  <si>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</si>
  <si>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</si>
  <si>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</si>
  <si>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</si>
  <si>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</si>
  <si>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</si>
  <si>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</si>
  <si>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</si>
  <si>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</si>
  <si>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</si>
  <si>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</si>
  <si>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</si>
  <si>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</si>
  <si>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</si>
  <si>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</si>
  <si>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</si>
  <si>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</si>
  <si>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</si>
  <si>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</si>
  <si>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</si>
  <si>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</si>
  <si>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</si>
  <si>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</si>
  <si>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</si>
  <si>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</si>
  <si>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</si>
  <si>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</si>
  <si>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</si>
  <si>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</si>
  <si>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</si>
  <si>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</si>
  <si>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</si>
  <si>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</si>
  <si>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</si>
  <si>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</si>
  <si>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</si>
  <si>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</si>
  <si>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</si>
  <si>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</si>
  <si>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</si>
  <si>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</si>
  <si>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</si>
  <si>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</si>
  <si>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</si>
  <si>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</si>
  <si>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</si>
  <si>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</si>
  <si>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</si>
  <si>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</si>
  <si>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</si>
  <si>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</si>
  <si>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</si>
  <si>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</si>
  <si>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</si>
  <si>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</si>
  <si>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</si>
  <si>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</si>
  <si>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</si>
  <si>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</si>
  <si>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</si>
  <si>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</si>
  <si>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</si>
  <si>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</si>
  <si>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</si>
  <si>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</si>
  <si>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</si>
  <si>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</si>
  <si>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</si>
  <si>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</si>
  <si>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</si>
  <si>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</si>
  <si>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</si>
  <si>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</si>
  <si>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</si>
  <si>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</si>
  <si>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</si>
  <si>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</si>
  <si>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</si>
  <si>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</si>
  <si>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</si>
  <si>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</si>
  <si>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</si>
  <si>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</si>
  <si>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</si>
  <si>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</si>
  <si>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</si>
  <si>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</si>
  <si>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</si>
  <si>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</si>
  <si>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</si>
  <si>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</si>
  <si>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</si>
  <si>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</si>
  <si>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</si>
  <si>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</si>
  <si>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</si>
  <si>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</si>
  <si>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</si>
  <si>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</si>
  <si>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</si>
  <si>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</si>
  <si>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</si>
  <si>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</si>
  <si>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</si>
  <si>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</si>
  <si>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</si>
  <si>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</si>
  <si>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</si>
  <si>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</si>
  <si>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</si>
  <si>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</si>
  <si>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</si>
  <si>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</si>
  <si>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</si>
  <si>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</si>
  <si>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</si>
  <si>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</si>
  <si>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</si>
  <si>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</si>
  <si>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</si>
  <si>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</si>
  <si>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</si>
  <si>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</si>
  <si>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</si>
  <si>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</si>
  <si>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</si>
  <si>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</si>
  <si>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</si>
  <si>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</si>
  <si>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</si>
  <si>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</si>
  <si>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</si>
  <si>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</si>
  <si>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</si>
  <si>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</si>
  <si>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</si>
  <si>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</si>
  <si>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</si>
  <si>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</si>
  <si>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</si>
  <si>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</si>
  <si>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</si>
  <si>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</si>
  <si>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</si>
  <si>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</si>
  <si>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</si>
  <si>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</si>
  <si>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</si>
  <si>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</si>
  <si>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</si>
  <si>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</si>
  <si>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</si>
  <si>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</si>
  <si>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</si>
  <si>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</si>
  <si>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</si>
  <si>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</si>
  <si>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</si>
  <si>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</si>
  <si>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</si>
  <si>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</si>
  <si>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</si>
  <si>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</si>
  <si>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</si>
  <si>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</si>
  <si>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</si>
  <si>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</si>
  <si>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</si>
  <si>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</si>
  <si>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</si>
  <si>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</si>
  <si>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</si>
  <si>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</si>
  <si>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</si>
  <si>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</si>
  <si>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</si>
  <si>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</si>
  <si>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</si>
  <si>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</si>
  <si>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</si>
  <si>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</si>
  <si>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</si>
  <si>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</si>
  <si>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</si>
  <si>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</si>
  <si>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</si>
  <si>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</si>
  <si>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</si>
  <si>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</si>
  <si>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</si>
  <si>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</si>
  <si>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</si>
  <si>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</si>
  <si>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</si>
  <si>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</si>
  <si>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</si>
  <si>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</si>
  <si>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</si>
  <si>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</si>
  <si>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</si>
  <si>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</si>
  <si>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</si>
  <si>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</si>
  <si>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</si>
  <si>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</si>
  <si>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</si>
  <si>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</si>
  <si>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</si>
  <si>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</si>
  <si>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</si>
  <si>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</si>
  <si>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</si>
  <si>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</si>
  <si>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</si>
  <si>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</si>
  <si>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</si>
  <si>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</si>
  <si>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</si>
  <si>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</si>
  <si>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</si>
  <si>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</si>
  <si>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</si>
  <si>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</si>
  <si>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</si>
  <si>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</si>
  <si>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</si>
  <si>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</si>
  <si>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</si>
  <si>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</si>
  <si>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</si>
  <si>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</si>
  <si>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</si>
  <si>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</si>
  <si>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</si>
  <si>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</si>
  <si>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</si>
  <si>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</si>
  <si>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</si>
  <si>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</si>
  <si>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</si>
  <si>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</si>
  <si>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</si>
  <si>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</si>
  <si>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</si>
  <si>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</si>
  <si>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</si>
  <si>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</si>
  <si>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</si>
  <si>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</si>
  <si>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</si>
  <si>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</si>
  <si>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</si>
  <si>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</si>
  <si>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</si>
  <si>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</si>
  <si>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</si>
  <si>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</si>
  <si>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</si>
  <si>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</si>
  <si>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</si>
  <si>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</si>
  <si>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</si>
  <si>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</si>
  <si>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</si>
  <si>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</si>
  <si>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</si>
  <si>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</si>
  <si>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</si>
  <si>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</si>
  <si>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</si>
  <si>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</si>
  <si>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</si>
  <si>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</si>
  <si>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</si>
  <si>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</si>
  <si>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</si>
  <si>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</si>
  <si>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</si>
  <si>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</si>
  <si>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</si>
  <si>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</si>
  <si>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</si>
  <si>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</si>
  <si>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</si>
  <si>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</si>
  <si>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</si>
  <si>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</si>
  <si>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</si>
  <si>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</si>
  <si>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</si>
  <si>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</si>
  <si>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</si>
  <si>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</si>
  <si>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</si>
  <si>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</si>
  <si>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</si>
  <si>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</si>
  <si>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</si>
  <si>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</si>
  <si>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</si>
  <si>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</si>
  <si>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</si>
  <si>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</si>
  <si>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</si>
  <si>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</si>
  <si>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</si>
  <si>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</si>
  <si>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</si>
  <si>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</si>
  <si>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</si>
  <si>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</si>
  <si>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</si>
  <si>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</si>
  <si>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</si>
  <si>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</si>
  <si>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</si>
  <si>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</si>
  <si>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</si>
  <si>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</si>
  <si>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</si>
  <si>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</si>
  <si>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</si>
  <si>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</si>
  <si>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</si>
  <si>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</si>
  <si>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</si>
  <si>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</si>
  <si>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</si>
  <si>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</si>
  <si>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</si>
  <si>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</si>
  <si>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</si>
  <si>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</si>
  <si>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</si>
  <si>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</si>
  <si>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</si>
  <si>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</si>
  <si>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</si>
  <si>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</si>
  <si>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</si>
  <si>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</si>
  <si>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</si>
  <si>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</si>
  <si>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</si>
  <si>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</si>
  <si>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</si>
  <si>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</si>
  <si>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</si>
  <si>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</si>
  <si>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</si>
  <si>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</si>
  <si>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</si>
  <si>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</si>
  <si>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</si>
  <si>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</si>
  <si>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</si>
  <si>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</si>
  <si>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</si>
  <si>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</si>
  <si>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</si>
  <si>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</si>
  <si>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</si>
  <si>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</si>
  <si>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</si>
  <si>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</si>
  <si>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</si>
  <si>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</si>
  <si>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</si>
  <si>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</si>
  <si>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</si>
  <si>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</si>
  <si>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</si>
  <si>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</si>
  <si>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</si>
  <si>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</si>
  <si>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</si>
  <si>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</si>
  <si>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</si>
  <si>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</si>
  <si>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</si>
  <si>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</si>
  <si>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</si>
  <si>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</si>
  <si>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</si>
  <si>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</si>
  <si>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</si>
  <si>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</si>
  <si>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</si>
  <si>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</si>
  <si>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</si>
  <si>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</si>
  <si>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</si>
  <si>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</si>
  <si>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</si>
  <si>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</si>
  <si>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</si>
  <si>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</si>
  <si>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</si>
  <si>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</si>
  <si>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</si>
  <si>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</si>
  <si>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</si>
  <si>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</si>
  <si>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</si>
  <si>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</si>
  <si>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</si>
  <si>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</si>
  <si>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</si>
  <si>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</si>
  <si>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</si>
  <si>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</si>
  <si>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</si>
  <si>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</si>
  <si>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</si>
  <si>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</si>
  <si>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</si>
  <si>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</si>
  <si>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</si>
  <si>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</si>
  <si>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</si>
  <si>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</si>
  <si>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</si>
  <si>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</si>
  <si>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</si>
  <si>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</si>
  <si>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</si>
  <si>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</si>
  <si>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</si>
  <si>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</si>
  <si>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</si>
  <si>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</si>
  <si>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</si>
  <si>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</si>
  <si>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</si>
  <si>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</si>
  <si>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</si>
  <si>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</si>
  <si>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</si>
  <si>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</si>
  <si>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</si>
  <si>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</si>
  <si>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</si>
  <si>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</si>
  <si>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</si>
  <si>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</si>
  <si>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</si>
  <si>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</si>
  <si>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</si>
  <si>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</si>
  <si>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</si>
  <si>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</si>
  <si>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</si>
  <si>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</si>
  <si>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</si>
  <si>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</si>
  <si>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</si>
  <si>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</si>
  <si>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</si>
  <si>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</si>
  <si>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</si>
  <si>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</si>
  <si>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</si>
  <si>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</si>
  <si>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</si>
  <si>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</si>
  <si>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</si>
  <si>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</si>
  <si>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</si>
  <si>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</si>
  <si>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</si>
  <si>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</si>
  <si>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</si>
  <si>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</si>
  <si>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</si>
  <si>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</si>
  <si>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</si>
  <si>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</si>
  <si>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</si>
  <si>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</si>
  <si>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</si>
  <si>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</si>
  <si>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</si>
  <si>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</si>
  <si>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</si>
  <si>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</si>
  <si>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</si>
  <si>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</si>
  <si>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</si>
  <si>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</si>
  <si>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</si>
  <si>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</si>
  <si>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</si>
  <si>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</si>
  <si>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</si>
  <si>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</si>
  <si>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</si>
  <si>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</si>
  <si>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</si>
  <si>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</si>
  <si>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</si>
  <si>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</si>
  <si>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</si>
  <si>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</si>
  <si>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</si>
  <si>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</si>
  <si>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</si>
  <si>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</si>
  <si>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</si>
  <si>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</si>
  <si>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</si>
  <si>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</si>
  <si>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</si>
  <si>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</si>
  <si>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</si>
  <si>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</si>
  <si>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</si>
  <si>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</si>
  <si>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</si>
  <si>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</si>
  <si>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</si>
  <si>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</si>
  <si>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</si>
  <si>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</si>
  <si>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</si>
  <si>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</si>
  <si>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</si>
  <si>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</si>
  <si>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</si>
  <si>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</si>
  <si>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</si>
  <si>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</si>
  <si>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</si>
  <si>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</si>
  <si>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</si>
  <si>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</si>
  <si>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</si>
  <si>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</si>
  <si>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</si>
  <si>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</si>
  <si>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</si>
  <si>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</si>
  <si>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</si>
  <si>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</si>
  <si>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</si>
  <si>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</si>
  <si>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</si>
  <si>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</si>
  <si>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</si>
  <si>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</si>
  <si>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</si>
  <si>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</si>
  <si>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</si>
  <si>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</si>
  <si>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</si>
  <si>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</si>
  <si>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</si>
  <si>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</si>
  <si>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</si>
  <si>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</si>
  <si>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</si>
  <si>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</si>
  <si>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</si>
  <si>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</si>
  <si>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</si>
  <si>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</si>
  <si>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</si>
  <si>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</si>
  <si>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</si>
  <si>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</si>
  <si>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</si>
  <si>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</si>
  <si>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</si>
  <si>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</si>
  <si>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</si>
  <si>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</si>
  <si>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</si>
  <si>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</si>
  <si>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</si>
  <si>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</si>
  <si>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</si>
  <si>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</si>
  <si>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</si>
  <si>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</si>
  <si>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</si>
  <si>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</si>
  <si>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</si>
  <si>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</si>
  <si>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</si>
  <si>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</si>
  <si>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</si>
  <si>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</si>
  <si>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</si>
  <si>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</si>
  <si>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</si>
  <si>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</si>
  <si>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</si>
  <si>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</si>
  <si>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</si>
  <si>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</si>
  <si>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</si>
  <si>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</si>
  <si>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</si>
  <si>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</si>
  <si>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</si>
  <si>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</si>
  <si>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</si>
  <si>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</si>
  <si>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</si>
  <si>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</si>
  <si>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</si>
  <si>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</si>
  <si>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</si>
  <si>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</si>
  <si>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</si>
  <si>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</si>
  <si>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</si>
  <si>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</si>
  <si>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</si>
  <si>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</si>
  <si>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</si>
  <si>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</si>
  <si>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</si>
  <si>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</si>
  <si>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</si>
  <si>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</si>
  <si>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</si>
  <si>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</si>
  <si>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</si>
  <si>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</si>
  <si>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</si>
  <si>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</si>
  <si>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</si>
  <si>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</si>
  <si>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</si>
  <si>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</si>
  <si>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</si>
  <si>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</si>
  <si>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</si>
  <si>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</si>
  <si>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</si>
  <si>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</si>
  <si>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</si>
  <si>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</si>
  <si>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</si>
  <si>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</si>
  <si>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</si>
  <si>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</si>
  <si>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</si>
  <si>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</si>
  <si>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</si>
  <si>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</si>
  <si>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</si>
  <si>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</si>
  <si>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</si>
  <si>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</si>
  <si>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</si>
  <si>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</si>
  <si>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</si>
  <si>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</si>
  <si>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</si>
  <si>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</si>
  <si>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</si>
  <si>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</si>
  <si>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</si>
  <si>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</si>
  <si>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</si>
  <si>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</si>
  <si>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</si>
  <si>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</si>
  <si>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</si>
  <si>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</si>
  <si>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</si>
  <si>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</si>
  <si>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</si>
  <si>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</si>
  <si>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</si>
  <si>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</si>
  <si>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</si>
  <si>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</si>
  <si>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</si>
  <si>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</si>
  <si>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</si>
  <si>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</si>
  <si>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</si>
  <si>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</si>
  <si>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</si>
  <si>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</si>
  <si>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</si>
  <si>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</si>
  <si>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</si>
  <si>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</si>
  <si>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</si>
  <si>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</si>
  <si>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</si>
  <si>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</si>
  <si>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</si>
  <si>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</si>
  <si>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</si>
  <si>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</si>
  <si>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</si>
  <si>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</si>
  <si>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</si>
  <si>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</si>
  <si>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</si>
  <si>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</si>
  <si>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</si>
  <si>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</si>
  <si>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</si>
  <si>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</si>
  <si>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</si>
  <si>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</si>
  <si>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</si>
  <si>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</si>
  <si>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</si>
  <si>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</si>
  <si>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</si>
  <si>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</si>
  <si>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</si>
  <si>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</si>
  <si>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</si>
  <si>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</si>
  <si>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</si>
  <si>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</si>
  <si>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</si>
  <si>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</si>
  <si>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</si>
  <si>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</si>
  <si>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</si>
  <si>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</si>
  <si>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</si>
  <si>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</si>
  <si>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</si>
  <si>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</si>
  <si>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</si>
  <si>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</si>
  <si>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</si>
  <si>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</si>
  <si>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</si>
  <si>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</si>
  <si>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</si>
  <si>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</si>
  <si>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</si>
  <si>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</si>
  <si>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</si>
  <si>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</si>
  <si>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</si>
  <si>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</si>
  <si>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</si>
  <si>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</si>
  <si>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</si>
  <si>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</si>
  <si>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</si>
  <si>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</si>
  <si>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</si>
  <si>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</si>
  <si>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</si>
  <si>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</si>
  <si>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</si>
  <si>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</si>
  <si>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</si>
  <si>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</si>
  <si>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</si>
  <si>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</si>
  <si>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</si>
  <si>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</si>
  <si>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</si>
  <si>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</si>
  <si>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</si>
  <si>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</si>
  <si>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</si>
  <si>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</si>
  <si>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</si>
  <si>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</si>
  <si>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</si>
  <si>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</si>
  <si>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</si>
  <si>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</si>
  <si>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</si>
  <si>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</si>
  <si>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</si>
  <si>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</si>
  <si>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</si>
  <si>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</si>
  <si>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</si>
  <si>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</si>
  <si>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</si>
  <si>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</si>
  <si>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</si>
  <si>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</si>
  <si>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</si>
  <si>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</si>
  <si>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</si>
  <si>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</si>
  <si>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</si>
  <si>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</si>
  <si>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</si>
  <si>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</si>
  <si>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</si>
  <si>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</si>
  <si>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</si>
  <si>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</si>
  <si>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</si>
  <si>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</si>
  <si>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</si>
  <si>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</si>
  <si>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</si>
  <si>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</si>
  <si>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</si>
  <si>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</si>
  <si>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</si>
  <si>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</si>
  <si>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</si>
  <si>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</si>
  <si>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</si>
  <si>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</si>
  <si>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</si>
  <si>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</si>
  <si>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</si>
  <si>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</si>
  <si>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</si>
  <si>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</si>
  <si>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</si>
  <si>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</si>
  <si>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</si>
  <si>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</si>
  <si>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</si>
  <si>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</si>
  <si>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</si>
  <si>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</si>
  <si>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</si>
  <si>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</si>
  <si>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</si>
  <si>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</si>
  <si>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</si>
  <si>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</si>
  <si>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</si>
  <si>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</si>
  <si>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</si>
  <si>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</si>
  <si>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</si>
  <si>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</si>
  <si>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</si>
  <si>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</si>
  <si>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</si>
  <si>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</si>
  <si>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</si>
  <si>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</si>
  <si>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</si>
  <si>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</si>
  <si>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</si>
  <si>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</si>
  <si>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</si>
  <si>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</si>
  <si>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</si>
  <si>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</si>
  <si>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</si>
  <si>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</si>
  <si>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</si>
  <si>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</si>
  <si>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</si>
  <si>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</si>
  <si>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</si>
  <si>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</si>
  <si>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</si>
  <si>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</si>
  <si>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</si>
  <si>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</si>
  <si>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</si>
  <si>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</si>
  <si>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</si>
  <si>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</si>
  <si>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</si>
  <si>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</si>
  <si>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</si>
  <si>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</si>
  <si>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</si>
  <si>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</si>
  <si>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</si>
  <si>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</si>
  <si>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</si>
  <si>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</si>
  <si>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</si>
  <si>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</si>
  <si>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</si>
  <si>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</si>
  <si>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</si>
  <si>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</si>
  <si>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</si>
  <si>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</si>
  <si>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</si>
  <si>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</si>
  <si>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</si>
  <si>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</si>
  <si>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</si>
  <si>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</si>
  <si>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</si>
  <si>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</si>
  <si>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</si>
  <si>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</si>
  <si>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</si>
  <si>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</si>
  <si>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</si>
  <si>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</si>
  <si>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</si>
  <si>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</si>
  <si>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</si>
  <si>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</si>
  <si>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</si>
  <si>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</si>
  <si>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</si>
  <si>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</si>
  <si>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</si>
  <si>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</si>
  <si>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</si>
  <si>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</si>
  <si>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</si>
  <si>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</si>
  <si>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</si>
  <si>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</si>
  <si>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</si>
  <si>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</si>
  <si>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</si>
  <si>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</si>
  <si>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</si>
  <si>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</si>
  <si>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</si>
  <si>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</si>
  <si>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</si>
  <si>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</si>
  <si>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</si>
  <si>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</si>
  <si>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</si>
  <si>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</si>
  <si>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</si>
  <si>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</si>
  <si>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</si>
  <si>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</si>
  <si>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</si>
  <si>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</si>
  <si>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</si>
  <si>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</si>
  <si>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</si>
  <si>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</si>
  <si>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</si>
  <si>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</si>
  <si>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</si>
  <si>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</si>
  <si>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</si>
  <si>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</si>
  <si>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</si>
  <si>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</si>
  <si>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</si>
  <si>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</si>
  <si>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</si>
  <si>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</si>
  <si>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</si>
  <si>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</si>
  <si>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</si>
  <si>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</si>
  <si>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</si>
  <si>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</si>
  <si>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</si>
  <si>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</si>
  <si>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</si>
  <si>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</si>
  <si>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</si>
  <si>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</si>
  <si>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</si>
  <si>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</si>
  <si>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</si>
  <si>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</si>
  <si>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</si>
  <si>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</si>
  <si>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</si>
  <si>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</si>
  <si>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</si>
  <si>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</si>
  <si>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</si>
  <si>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</si>
  <si>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</si>
  <si>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</si>
  <si>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</si>
  <si>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</si>
  <si>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</si>
  <si>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</si>
  <si>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</si>
  <si>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</si>
  <si>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</si>
  <si>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</si>
  <si>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</si>
  <si>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</si>
  <si>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</si>
  <si>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</si>
  <si>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</si>
  <si>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</si>
  <si>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</si>
  <si>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</si>
  <si>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</si>
  <si>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</si>
  <si>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</si>
  <si>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</si>
  <si>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</si>
  <si>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</si>
  <si>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</si>
  <si>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</si>
  <si>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</si>
  <si>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</si>
  <si>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</si>
  <si>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</si>
  <si>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</si>
  <si>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</si>
  <si>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</si>
  <si>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</si>
  <si>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</si>
  <si>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</si>
  <si>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</si>
  <si>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</si>
  <si>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</si>
  <si>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</si>
  <si>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</si>
  <si>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</si>
  <si>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</si>
  <si>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</si>
  <si>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</si>
  <si>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</si>
  <si>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</si>
  <si>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</si>
  <si>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</si>
  <si>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</si>
  <si>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</si>
  <si>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</si>
  <si>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</si>
  <si>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</si>
  <si>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</si>
  <si>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</si>
  <si>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</si>
  <si>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</si>
  <si>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</si>
  <si>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</si>
  <si>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</si>
  <si>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</si>
  <si>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</si>
  <si>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</si>
  <si>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</si>
  <si>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</si>
  <si>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</si>
  <si>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</si>
  <si>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</si>
  <si>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</si>
  <si>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</si>
  <si>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</si>
  <si>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</si>
  <si>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</si>
  <si>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</si>
  <si>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</si>
  <si>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</si>
  <si>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</si>
  <si>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</si>
  <si>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</si>
  <si>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</si>
  <si>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</si>
  <si>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</si>
  <si>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</si>
  <si>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</si>
  <si>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</si>
  <si>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</si>
  <si>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</si>
  <si>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</si>
  <si>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</si>
  <si>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</si>
  <si>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</si>
  <si>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</si>
  <si>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</si>
  <si>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</si>
  <si>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</si>
  <si>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</si>
  <si>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</si>
  <si>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</si>
  <si>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</si>
  <si>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</si>
  <si>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</si>
  <si>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</si>
  <si>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</si>
  <si>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</si>
  <si>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</si>
  <si>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</si>
  <si>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</si>
  <si>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</si>
  <si>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</si>
  <si>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</si>
  <si>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</si>
  <si>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</si>
  <si>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</si>
  <si>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</si>
  <si>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</si>
  <si>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</si>
  <si>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</si>
  <si>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</si>
  <si>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</si>
  <si>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</si>
  <si>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</si>
  <si>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</si>
  <si>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</si>
  <si>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</si>
  <si>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</si>
  <si>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</si>
  <si>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</si>
  <si>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</si>
  <si>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</si>
  <si>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</si>
  <si>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</si>
  <si>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</si>
  <si>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</si>
  <si>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</si>
  <si>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</si>
  <si>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</si>
  <si>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</si>
  <si>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</si>
  <si>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</si>
  <si>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</si>
  <si>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</si>
  <si>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</si>
  <si>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</si>
  <si>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</si>
  <si>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</si>
  <si>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</si>
  <si>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</si>
  <si>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</si>
  <si>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</si>
  <si>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</si>
  <si>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</si>
  <si>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</si>
  <si>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</si>
  <si>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</si>
  <si>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</si>
  <si>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</si>
  <si>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</si>
  <si>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</si>
  <si>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</si>
  <si>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</si>
  <si>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</si>
  <si>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</si>
  <si>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</si>
  <si>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</si>
  <si>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</si>
  <si>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</si>
  <si>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</si>
  <si>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</si>
  <si>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</si>
  <si>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</si>
  <si>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</si>
  <si>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</si>
  <si>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</si>
  <si>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</si>
  <si>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</si>
  <si>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</si>
  <si>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</si>
  <si>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</si>
  <si>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</si>
  <si>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</si>
  <si>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</si>
  <si>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</si>
  <si>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</si>
  <si>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</si>
  <si>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</si>
  <si>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</si>
  <si>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</si>
  <si>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</si>
  <si>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</si>
  <si>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</si>
  <si>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</si>
  <si>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</si>
  <si>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</si>
  <si>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</si>
  <si>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</si>
  <si>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</si>
  <si>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</si>
  <si>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</si>
  <si>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</si>
  <si>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</si>
  <si>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</si>
  <si>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</si>
  <si>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</si>
  <si>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</si>
  <si>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</si>
  <si>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</si>
  <si>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</si>
  <si>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</si>
  <si>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</si>
  <si>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</si>
  <si>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</si>
  <si>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</si>
  <si>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</si>
  <si>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</si>
  <si>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</si>
  <si>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</si>
  <si>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</si>
  <si>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</si>
  <si>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</si>
  <si>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</si>
  <si>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</si>
  <si>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</si>
  <si>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</si>
  <si>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</si>
  <si>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</si>
  <si>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</si>
  <si>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</si>
  <si>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</si>
  <si>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</si>
  <si>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</si>
  <si>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</si>
  <si>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</si>
  <si>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</si>
  <si>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</si>
  <si>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</si>
  <si>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</si>
  <si>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</si>
  <si>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</si>
  <si>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</si>
  <si>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</si>
  <si>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</si>
  <si>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</si>
  <si>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</si>
  <si>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</si>
  <si>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</si>
  <si>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</si>
  <si>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</si>
  <si>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</si>
  <si>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</si>
  <si>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</si>
  <si>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</si>
  <si>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</si>
  <si>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</si>
  <si>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</si>
  <si>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</si>
  <si>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</si>
  <si>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</si>
  <si>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</si>
  <si>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</si>
  <si>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</si>
  <si>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</si>
  <si>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</si>
  <si>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</si>
  <si>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</si>
  <si>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</si>
  <si>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</si>
  <si>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</si>
  <si>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</si>
  <si>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</si>
  <si>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</si>
  <si>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</si>
  <si>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</si>
  <si>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</si>
  <si>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</si>
  <si>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</si>
  <si>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</si>
  <si>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</si>
  <si>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</si>
  <si>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</si>
  <si>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</si>
  <si>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</si>
  <si>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</si>
  <si>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</si>
  <si>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</si>
  <si>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</si>
  <si>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</si>
  <si>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</si>
  <si>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</si>
  <si>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</si>
  <si>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</si>
  <si>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</si>
  <si>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</si>
  <si>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</si>
  <si>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</si>
  <si>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</si>
  <si>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</si>
  <si>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</si>
  <si>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</si>
  <si>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</si>
  <si>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</si>
  <si>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</si>
  <si>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</si>
  <si>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</si>
  <si>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</si>
  <si>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</si>
  <si>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</si>
  <si>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</si>
  <si>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</si>
  <si>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</si>
  <si>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</si>
  <si>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</si>
  <si>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</si>
  <si>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</si>
  <si>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</si>
  <si>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</si>
  <si>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</si>
  <si>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</si>
  <si>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</si>
  <si>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</si>
  <si>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</si>
  <si>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</si>
  <si>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</si>
  <si>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</si>
  <si>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</si>
  <si>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</si>
  <si>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</si>
  <si>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</si>
  <si>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</si>
  <si>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</si>
  <si>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</si>
  <si>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</si>
  <si>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</si>
  <si>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</si>
  <si>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</si>
  <si>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</si>
  <si>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</si>
  <si>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</si>
  <si>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</si>
  <si>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</si>
  <si>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</si>
  <si>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</si>
  <si>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</si>
  <si>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</si>
  <si>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</si>
  <si>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</si>
  <si>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</si>
  <si>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</si>
  <si>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</si>
  <si>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</si>
  <si>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</si>
  <si>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</si>
  <si>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</si>
  <si>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</si>
  <si>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</si>
  <si>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</si>
  <si>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</si>
  <si>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</si>
  <si>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</si>
  <si>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</si>
  <si>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</si>
  <si>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</si>
  <si>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</si>
  <si>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</si>
  <si>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</si>
  <si>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</si>
  <si>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</si>
  <si>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</si>
  <si>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</si>
  <si>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</si>
  <si>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</si>
  <si>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</si>
  <si>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</si>
  <si>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</si>
  <si>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</si>
  <si>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</si>
  <si>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</si>
  <si>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</si>
  <si>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</si>
  <si>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</si>
  <si>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</si>
  <si>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</si>
  <si>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</si>
  <si>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</si>
  <si>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</si>
  <si>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</si>
  <si>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</si>
  <si>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</si>
  <si>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</si>
  <si>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</si>
  <si>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</si>
  <si>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</si>
  <si>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</si>
  <si>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</si>
  <si>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</si>
  <si>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</si>
  <si>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</si>
  <si>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</si>
  <si>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</si>
  <si>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</si>
  <si>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</si>
  <si>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</si>
  <si>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</si>
  <si>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</si>
  <si>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</si>
  <si>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</si>
  <si>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</si>
  <si>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</si>
  <si>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</si>
  <si>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</si>
  <si>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</si>
  <si>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</si>
  <si>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</si>
  <si>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</si>
  <si>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</si>
  <si>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</si>
  <si>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</si>
  <si>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</si>
  <si>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</si>
  <si>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</si>
  <si>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</si>
  <si>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</si>
  <si>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</si>
  <si>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</si>
  <si>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</si>
  <si>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</si>
  <si>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</si>
  <si>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</si>
  <si>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</si>
  <si>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</si>
  <si>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</si>
  <si>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</si>
  <si>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</si>
  <si>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</si>
  <si>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</si>
  <si>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</si>
  <si>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</si>
  <si>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</si>
  <si>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</si>
  <si>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</si>
  <si>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</si>
  <si>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</si>
  <si>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</si>
  <si>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</si>
  <si>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</si>
  <si>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</si>
  <si>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</si>
  <si>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</si>
  <si>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</si>
  <si>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</si>
  <si>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</si>
  <si>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</si>
  <si>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</si>
  <si>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</si>
  <si>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</si>
  <si>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</si>
  <si>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</si>
  <si>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</si>
  <si>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</si>
  <si>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</si>
  <si>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</si>
  <si>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</si>
  <si>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</si>
  <si>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</si>
  <si>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</si>
  <si>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</si>
  <si>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</si>
  <si>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</si>
  <si>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</si>
  <si>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</si>
  <si>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</si>
  <si>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</si>
  <si>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</si>
  <si>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</si>
  <si>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</si>
  <si>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</si>
  <si>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</si>
  <si>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</si>
  <si>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</si>
  <si>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</si>
  <si>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</si>
  <si>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</si>
  <si>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</si>
  <si>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</si>
  <si>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</si>
  <si>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</si>
  <si>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</si>
  <si>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</si>
  <si>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</si>
  <si>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</si>
  <si>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</si>
  <si>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</si>
  <si>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</si>
  <si>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</si>
  <si>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</si>
  <si>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</si>
  <si>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</si>
  <si>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</si>
  <si>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</si>
  <si>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</si>
  <si>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</si>
  <si>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</si>
  <si>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</si>
  <si>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</si>
  <si>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</si>
  <si>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</si>
  <si>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</si>
  <si>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</si>
  <si>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</si>
  <si>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</si>
  <si>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</si>
  <si>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</si>
  <si>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</si>
  <si>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</si>
  <si>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</si>
  <si>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</si>
  <si>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</si>
  <si>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</si>
  <si>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</si>
  <si>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</si>
  <si>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</si>
  <si>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</si>
  <si>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</si>
  <si>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</si>
  <si>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</si>
  <si>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</si>
  <si>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</si>
  <si>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</si>
  <si>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</si>
  <si>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</si>
  <si>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</si>
  <si>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</si>
  <si>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</si>
  <si>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</si>
  <si>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</si>
  <si>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</si>
  <si>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</si>
  <si>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</si>
  <si>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</si>
  <si>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</si>
  <si>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</si>
  <si>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</si>
  <si>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</si>
  <si>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</si>
  <si>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</si>
  <si>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</si>
  <si>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</si>
  <si>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</si>
  <si>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</si>
  <si>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</si>
  <si>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</si>
  <si>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</si>
  <si>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</si>
  <si>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</si>
  <si>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</si>
  <si>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</si>
  <si>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</si>
  <si>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</si>
  <si>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</si>
  <si>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</si>
  <si>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</si>
  <si>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</si>
  <si>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</si>
  <si>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</si>
  <si>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</si>
  <si>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</si>
  <si>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</si>
  <si>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</si>
  <si>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</si>
  <si>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</si>
  <si>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</si>
  <si>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</si>
  <si>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</si>
  <si>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</si>
  <si>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</si>
  <si>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</si>
  <si>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</si>
  <si>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</si>
  <si>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</si>
  <si>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</si>
  <si>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</si>
  <si>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</si>
  <si>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</si>
  <si>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</si>
  <si>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</si>
  <si>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</si>
  <si>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</si>
  <si>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</si>
  <si>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</si>
  <si>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</si>
  <si>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</si>
  <si>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</si>
  <si>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</si>
  <si>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</si>
  <si>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</si>
  <si>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</si>
  <si>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</si>
  <si>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</si>
  <si>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</si>
  <si>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</si>
  <si>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</si>
  <si>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</si>
  <si>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</si>
  <si>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</si>
  <si>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</si>
  <si>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</si>
  <si>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</si>
  <si>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</si>
  <si>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</si>
  <si>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</si>
  <si>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</si>
  <si>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</si>
  <si>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</si>
  <si>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</si>
  <si>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</si>
  <si>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</si>
  <si>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</si>
  <si>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</si>
  <si>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</si>
  <si>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</si>
  <si>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</si>
  <si>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</si>
  <si>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</si>
  <si>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</si>
  <si>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</si>
  <si>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</si>
  <si>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</si>
  <si>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</si>
  <si>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</si>
  <si>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</si>
  <si>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</si>
  <si>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</si>
  <si>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</si>
  <si>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</si>
  <si>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</si>
  <si>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</si>
  <si>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</si>
  <si>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</si>
  <si>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</si>
  <si>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</si>
  <si>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</si>
  <si>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</si>
  <si>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</si>
  <si>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</si>
  <si>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</si>
  <si>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</si>
  <si>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</si>
  <si>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</si>
  <si>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</si>
  <si>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</si>
  <si>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</si>
  <si>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</si>
  <si>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</si>
  <si>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</si>
  <si>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</si>
  <si>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</si>
  <si>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</si>
  <si>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</si>
  <si>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</si>
  <si>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</si>
  <si>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</si>
  <si>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</si>
  <si>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</si>
  <si>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</si>
  <si>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</si>
  <si>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</si>
  <si>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</si>
  <si>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</si>
  <si>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</si>
  <si>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</si>
  <si>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</si>
  <si>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</si>
  <si>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</si>
  <si>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</si>
  <si>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</si>
  <si>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</si>
  <si>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</si>
  <si>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</si>
  <si>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</si>
  <si>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</si>
  <si>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</si>
  <si>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</si>
  <si>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</si>
  <si>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</si>
  <si>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</si>
  <si>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</si>
  <si>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</si>
  <si>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</si>
  <si>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</si>
  <si>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</si>
  <si>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</si>
  <si>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</si>
  <si>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</si>
  <si>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</si>
  <si>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</si>
  <si>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</si>
  <si>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</si>
  <si>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</si>
  <si>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</si>
  <si>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</si>
  <si>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</si>
  <si>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</si>
  <si>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</si>
  <si>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</si>
  <si>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</si>
  <si>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</si>
  <si>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</si>
  <si>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</si>
  <si>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</si>
  <si>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</si>
  <si>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</si>
  <si>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</si>
  <si>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</si>
  <si>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</si>
  <si>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</si>
  <si>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</si>
  <si>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</si>
  <si>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</si>
  <si>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</si>
  <si>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</si>
  <si>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</si>
  <si>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</si>
  <si>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</si>
  <si>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</si>
  <si>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</si>
  <si>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</si>
  <si>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</si>
  <si>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</si>
  <si>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</si>
  <si>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</si>
  <si>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</si>
  <si>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</si>
  <si>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</si>
  <si>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</si>
  <si>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</si>
  <si>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</si>
  <si>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</si>
  <si>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</si>
  <si>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</si>
  <si>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</si>
  <si>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</si>
  <si>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</si>
  <si>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</si>
  <si>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</si>
  <si>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</si>
  <si>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</si>
  <si>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</si>
  <si>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</si>
  <si>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</si>
  <si>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</si>
  <si>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</si>
  <si>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</si>
  <si>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</si>
  <si>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</si>
  <si>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</si>
  <si>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</si>
  <si>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</si>
  <si>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</si>
  <si>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</si>
  <si>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</si>
  <si>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</si>
  <si>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</si>
  <si>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</si>
  <si>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</si>
  <si>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</si>
  <si>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</si>
  <si>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</si>
  <si>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</si>
  <si>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</si>
  <si>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</si>
  <si>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</si>
  <si>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</si>
  <si>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</si>
  <si>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</si>
  <si>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</si>
  <si>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</si>
  <si>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</si>
  <si>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</si>
  <si>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</si>
  <si>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</si>
  <si>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</si>
  <si>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</si>
  <si>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</si>
  <si>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</si>
  <si>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</si>
  <si>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</si>
  <si>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</si>
  <si>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</si>
  <si>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</si>
  <si>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</si>
  <si>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</si>
  <si>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</si>
  <si>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</si>
  <si>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</si>
  <si>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</si>
  <si>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</si>
  <si>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</si>
  <si>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</si>
  <si>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</si>
  <si>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</si>
  <si>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</si>
  <si>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</si>
  <si>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</si>
  <si>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</si>
  <si>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</si>
  <si>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</si>
  <si>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</si>
  <si>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</si>
  <si>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</si>
  <si>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</si>
  <si>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</si>
  <si>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</si>
  <si>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</si>
  <si>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</si>
  <si>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</si>
  <si>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</si>
  <si>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</si>
  <si>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</si>
  <si>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</si>
  <si>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</si>
  <si>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</si>
  <si>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</si>
  <si>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</si>
  <si>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</si>
  <si>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</si>
  <si>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</si>
  <si>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</si>
  <si>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</si>
  <si>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</si>
  <si>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</si>
  <si>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</si>
  <si>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</si>
  <si>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</si>
  <si>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</si>
  <si>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</si>
  <si>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</si>
  <si>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</si>
  <si>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</si>
  <si>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</si>
  <si>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</si>
  <si>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</si>
  <si>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</si>
  <si>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</si>
  <si>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</si>
  <si>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</si>
  <si>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</si>
  <si>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</si>
  <si>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</si>
  <si>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</si>
  <si>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</si>
  <si>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</si>
  <si>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</si>
  <si>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</si>
  <si>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</si>
  <si>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</si>
  <si>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</si>
  <si>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</si>
  <si>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</si>
  <si>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</si>
  <si>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</si>
  <si>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</si>
  <si>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</si>
  <si>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</si>
  <si>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</si>
  <si>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</si>
  <si>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</si>
  <si>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</si>
  <si>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</si>
  <si>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</si>
  <si>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</si>
  <si>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</si>
  <si>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</si>
  <si>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</si>
  <si>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</si>
  <si>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</si>
  <si>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</si>
  <si>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</si>
  <si>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</si>
  <si>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</si>
  <si>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</si>
  <si>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</si>
  <si>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</si>
  <si>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</si>
  <si>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</si>
  <si>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</si>
  <si>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</si>
  <si>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</si>
  <si>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</si>
  <si>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</si>
  <si>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</si>
  <si>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</si>
  <si>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</si>
  <si>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</si>
  <si>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</si>
  <si>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</si>
  <si>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</si>
  <si>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</si>
  <si>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</si>
  <si>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</si>
  <si>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</si>
  <si>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</si>
  <si>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</si>
  <si>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</si>
  <si>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</si>
  <si>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</si>
  <si>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</si>
  <si>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</si>
  <si>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</si>
  <si>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</si>
  <si>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</si>
  <si>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</si>
  <si>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</si>
  <si>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</si>
  <si>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</si>
  <si>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</si>
  <si>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</si>
  <si>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</si>
  <si>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</si>
  <si>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</si>
  <si>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</si>
  <si>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</si>
  <si>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</si>
  <si>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</si>
  <si>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</si>
  <si>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</si>
  <si>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</si>
  <si>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</si>
  <si>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</si>
  <si>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</si>
  <si>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</si>
  <si>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</si>
  <si>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</si>
  <si>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</si>
  <si>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</si>
  <si>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</si>
  <si>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</si>
  <si>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</si>
  <si>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</si>
  <si>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</si>
  <si>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</si>
  <si>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</si>
  <si>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</si>
  <si>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</si>
  <si>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</si>
  <si>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</si>
  <si>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</si>
  <si>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</si>
  <si>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</si>
  <si>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</si>
  <si>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</si>
  <si>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</si>
  <si>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</si>
  <si>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</si>
  <si>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</si>
  <si>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</si>
  <si>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</si>
  <si>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</si>
  <si>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</si>
  <si>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</si>
  <si>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</si>
  <si>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</si>
  <si>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</si>
  <si>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</si>
  <si>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</si>
  <si>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</si>
  <si>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</si>
  <si>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</si>
  <si>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</si>
  <si>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</si>
  <si>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</si>
  <si>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</si>
  <si>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</si>
  <si>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</si>
  <si>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</si>
  <si>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</si>
  <si>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</si>
  <si>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</si>
  <si>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</si>
  <si>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</si>
  <si>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</si>
  <si>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</si>
  <si>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</si>
  <si>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</si>
  <si>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</si>
  <si>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</si>
  <si>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</si>
  <si>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</si>
  <si>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</si>
  <si>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</si>
  <si>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</si>
  <si>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</si>
  <si>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</si>
  <si>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</si>
  <si>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</si>
  <si>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</si>
  <si>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</si>
  <si>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</si>
  <si>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</si>
  <si>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</si>
  <si>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</si>
  <si>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</si>
  <si>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</si>
  <si>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</si>
  <si>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</si>
  <si>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</si>
  <si>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</si>
  <si>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</si>
  <si>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</si>
  <si>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</si>
  <si>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</si>
  <si>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</si>
  <si>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</si>
  <si>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</si>
  <si>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</si>
  <si>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</si>
  <si>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</si>
  <si>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</si>
  <si>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</si>
  <si>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</si>
  <si>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</si>
  <si>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</si>
  <si>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</si>
  <si>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</si>
  <si>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</si>
  <si>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</si>
  <si>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</si>
  <si>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</si>
  <si>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</si>
  <si>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</si>
  <si>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</si>
  <si>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</si>
  <si>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</si>
  <si>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</si>
  <si>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</si>
  <si>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</si>
  <si>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</si>
  <si>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</si>
  <si>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</si>
  <si>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</si>
  <si>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</si>
  <si>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</si>
  <si>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</si>
  <si>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</si>
  <si>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</si>
  <si>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</si>
  <si>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</si>
  <si>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</si>
  <si>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</si>
  <si>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</si>
  <si>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</si>
  <si>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</si>
  <si>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</si>
  <si>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</si>
  <si>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</si>
  <si>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</si>
  <si>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</si>
  <si>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</si>
  <si>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</si>
  <si>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</si>
  <si>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</si>
  <si>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</si>
  <si>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</si>
  <si>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</si>
  <si>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</si>
  <si>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</si>
  <si>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</si>
  <si>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</si>
  <si>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</si>
  <si>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</si>
  <si>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</si>
  <si>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</si>
  <si>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</si>
  <si>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</si>
  <si>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</si>
  <si>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</si>
  <si>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</si>
  <si>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</si>
  <si>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</si>
  <si>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</si>
  <si>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</si>
  <si>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</si>
  <si>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</si>
  <si>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</si>
  <si>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</si>
  <si>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</si>
  <si>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</si>
  <si>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</si>
  <si>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</si>
  <si>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</si>
  <si>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</si>
  <si>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</si>
  <si>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</si>
  <si>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</si>
  <si>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</si>
  <si>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</si>
  <si>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</si>
  <si>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</si>
  <si>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</si>
  <si>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</si>
  <si>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</si>
  <si>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</si>
  <si>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</si>
  <si>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</si>
  <si>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</si>
  <si>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</si>
  <si>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</si>
  <si>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</si>
  <si>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</si>
  <si>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</si>
  <si>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</si>
  <si>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</si>
  <si>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</si>
  <si>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</si>
  <si>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</si>
  <si>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</si>
  <si>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</si>
  <si>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</si>
  <si>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</si>
  <si>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</si>
  <si>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</si>
  <si>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</si>
  <si>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</si>
  <si>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</si>
  <si>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</si>
  <si>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</si>
  <si>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</si>
  <si>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</si>
  <si>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</si>
  <si>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</si>
  <si>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</si>
  <si>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</si>
  <si>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</si>
  <si>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</si>
  <si>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</si>
  <si>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</si>
  <si>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</si>
  <si>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</si>
  <si>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</si>
  <si>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</si>
  <si>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</si>
  <si>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</si>
  <si>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</si>
  <si>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</si>
  <si>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</si>
  <si>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</si>
  <si>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</si>
  <si>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</si>
  <si>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</si>
  <si>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</si>
  <si>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</si>
  <si>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</si>
  <si>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</si>
  <si>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</si>
  <si>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</si>
  <si>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</si>
  <si>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</si>
  <si>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</si>
  <si>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</si>
  <si>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</si>
  <si>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</si>
  <si>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</si>
  <si>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</si>
  <si>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</si>
  <si>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</si>
  <si>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</si>
  <si>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</si>
  <si>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</si>
  <si>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</si>
  <si>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</si>
  <si>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</si>
  <si>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</si>
  <si>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</si>
  <si>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</si>
  <si>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</si>
  <si>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</si>
  <si>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</si>
  <si>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</si>
  <si>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</si>
  <si>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</si>
  <si>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</si>
  <si>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</si>
  <si>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</si>
  <si>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</si>
  <si>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</si>
  <si>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</si>
  <si>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</si>
  <si>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</si>
  <si>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</si>
  <si>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</si>
  <si>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</si>
  <si>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</si>
  <si>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</si>
  <si>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</si>
  <si>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</si>
  <si>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</si>
  <si>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</si>
  <si>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</si>
  <si>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</si>
  <si>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</si>
  <si>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</si>
  <si>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</si>
  <si>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</si>
  <si>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</si>
  <si>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</si>
  <si>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</si>
  <si>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</si>
  <si>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</si>
  <si>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</si>
  <si>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</si>
  <si>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</si>
  <si>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</si>
  <si>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</si>
  <si>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</si>
  <si>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</si>
  <si>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</si>
  <si>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</si>
  <si>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</si>
  <si>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</si>
  <si>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</si>
  <si>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</si>
  <si>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</si>
  <si>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</si>
  <si>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</si>
  <si>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</si>
  <si>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</si>
  <si>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</si>
  <si>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</si>
  <si>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</si>
  <si>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</si>
  <si>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</si>
  <si>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</si>
  <si>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</si>
  <si>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</si>
  <si>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</si>
  <si>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</si>
  <si>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</si>
  <si>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</si>
  <si>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</si>
  <si>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</si>
  <si>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</si>
  <si>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</si>
  <si>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</si>
  <si>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</si>
  <si>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</si>
  <si>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</si>
  <si>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</si>
  <si>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</si>
  <si>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</si>
  <si>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</si>
  <si>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</si>
  <si>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</si>
  <si>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</si>
  <si>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</si>
  <si>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</si>
  <si>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</si>
  <si>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</si>
  <si>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</si>
  <si>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</si>
  <si>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</si>
  <si>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</si>
  <si>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</si>
  <si>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</si>
  <si>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</si>
  <si>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</si>
  <si>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</si>
  <si>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</si>
  <si>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</si>
  <si>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</si>
  <si>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</si>
  <si>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</si>
  <si>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</si>
  <si>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</si>
  <si>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</si>
  <si>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</si>
  <si>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</si>
  <si>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</si>
  <si>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</si>
  <si>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</si>
  <si>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</si>
  <si>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</si>
  <si>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</si>
  <si>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</si>
  <si>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</si>
  <si>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</si>
  <si>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</si>
  <si>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</si>
  <si>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</si>
  <si>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</si>
  <si>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</si>
  <si>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</si>
  <si>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</si>
  <si>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</si>
  <si>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</si>
  <si>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</si>
  <si>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</si>
  <si>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</si>
  <si>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</si>
  <si>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</si>
  <si>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</si>
  <si>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</si>
  <si>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</si>
  <si>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</si>
  <si>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</si>
  <si>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</si>
  <si>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</si>
  <si>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</si>
  <si>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</si>
  <si>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</si>
  <si>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</si>
  <si>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</si>
  <si>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</si>
  <si>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</si>
  <si>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</si>
  <si>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</si>
  <si>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</si>
  <si>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</si>
  <si>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</si>
  <si>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</si>
  <si>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</si>
  <si>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</si>
  <si>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</si>
  <si>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</si>
  <si>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</si>
  <si>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</si>
  <si>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</si>
  <si>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</si>
  <si>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</si>
  <si>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</si>
  <si>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</si>
  <si>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</si>
  <si>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</si>
  <si>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</si>
  <si>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</si>
  <si>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</si>
  <si>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</si>
  <si>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</si>
  <si>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</si>
  <si>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</si>
  <si>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</si>
  <si>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</si>
  <si>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</si>
  <si>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</si>
  <si>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</si>
  <si>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</si>
  <si>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</si>
  <si>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</si>
  <si>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</si>
  <si>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</si>
  <si>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</si>
  <si>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</si>
  <si>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</si>
  <si>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</si>
  <si>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</si>
  <si>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</si>
  <si>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</si>
  <si>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</si>
  <si>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</si>
  <si>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</si>
  <si>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</si>
  <si>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</si>
  <si>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</si>
  <si>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</si>
  <si>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</si>
  <si>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</si>
  <si>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</si>
  <si>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</si>
  <si>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</si>
  <si>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</si>
  <si>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</si>
  <si>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</si>
  <si>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</si>
  <si>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</si>
  <si>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</si>
  <si>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</si>
  <si>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</si>
  <si>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</si>
  <si>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</si>
  <si>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</si>
  <si>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</si>
  <si>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</si>
  <si>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</si>
  <si>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</si>
  <si>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</si>
  <si>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</si>
  <si>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</si>
  <si>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</si>
  <si>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</si>
  <si>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</si>
  <si>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</si>
  <si>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</si>
  <si>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</si>
  <si>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</si>
  <si>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</si>
  <si>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</si>
  <si>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</si>
  <si>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</si>
  <si>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</si>
  <si>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</si>
  <si>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</si>
  <si>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</si>
  <si>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</si>
  <si>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</si>
  <si>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</si>
  <si>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</si>
  <si>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</si>
  <si>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</si>
  <si>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</si>
  <si>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</si>
  <si>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</si>
  <si>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</si>
  <si>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</si>
  <si>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</si>
  <si>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</si>
  <si>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</si>
  <si>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</si>
  <si>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</si>
  <si>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</si>
  <si>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</si>
  <si>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</si>
  <si>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</si>
  <si>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</si>
  <si>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</si>
  <si>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</si>
  <si>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</si>
  <si>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</si>
  <si>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</si>
  <si>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</si>
  <si>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</si>
  <si>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</si>
  <si>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</si>
  <si>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</si>
  <si>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</si>
  <si>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</si>
  <si>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</si>
  <si>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</si>
  <si>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</si>
  <si>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</si>
  <si>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</si>
  <si>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</si>
  <si>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</si>
  <si>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</si>
  <si>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</si>
  <si>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</si>
  <si>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</si>
  <si>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</si>
  <si>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</si>
  <si>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</si>
  <si>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</si>
  <si>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</si>
  <si>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</si>
  <si>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</si>
  <si>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</si>
  <si>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</si>
  <si>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</si>
  <si>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</si>
  <si>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</si>
  <si>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</si>
  <si>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</si>
  <si>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</si>
  <si>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</si>
  <si>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</si>
  <si>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</si>
  <si>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</si>
  <si>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</si>
  <si>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</si>
  <si>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</si>
  <si>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</si>
  <si>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</si>
  <si>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</si>
  <si>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</si>
  <si>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</si>
  <si>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</si>
  <si>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</si>
  <si>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</si>
  <si>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</si>
  <si>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</si>
  <si>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</si>
  <si>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</si>
  <si>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</si>
  <si>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</si>
  <si>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</si>
  <si>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</si>
  <si>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</si>
  <si>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</si>
  <si>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</si>
  <si>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</si>
  <si>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</si>
  <si>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</si>
  <si>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</si>
  <si>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</si>
  <si>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</si>
  <si>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</si>
  <si>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</si>
  <si>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</si>
  <si>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</si>
  <si>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</si>
  <si>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</si>
  <si>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</si>
  <si>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</si>
  <si>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</si>
  <si>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</si>
  <si>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</si>
  <si>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</si>
  <si>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</si>
  <si>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</si>
  <si>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</si>
  <si>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</si>
  <si>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</si>
  <si>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</si>
  <si>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</si>
  <si>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</si>
  <si>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</si>
  <si>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</si>
  <si>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</si>
  <si>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</si>
  <si>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</si>
  <si>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</si>
  <si>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</si>
  <si>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</si>
  <si>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</si>
  <si>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</si>
  <si>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</si>
  <si>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</si>
  <si>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</si>
  <si>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</si>
  <si>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</si>
  <si>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</si>
  <si>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</si>
  <si>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</si>
  <si>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</si>
  <si>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</si>
  <si>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</si>
  <si>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</si>
  <si>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</si>
  <si>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</si>
  <si>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</si>
  <si>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</si>
  <si>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</si>
  <si>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</si>
  <si>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</si>
  <si>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</si>
  <si>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</si>
  <si>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</si>
  <si>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</si>
  <si>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</si>
  <si>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</si>
  <si>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</si>
  <si>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</si>
  <si>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</si>
  <si>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</si>
  <si>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</si>
  <si>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</si>
  <si>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</si>
  <si>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</si>
  <si>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</si>
  <si>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</si>
  <si>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</si>
  <si>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</si>
  <si>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</si>
  <si>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</si>
  <si>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</si>
  <si>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</si>
  <si>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</si>
  <si>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</si>
  <si>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</si>
  <si>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</si>
  <si>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</si>
  <si>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</si>
  <si>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</si>
  <si>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</si>
  <si>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</si>
  <si>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</si>
  <si>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</si>
  <si>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</si>
  <si>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</si>
  <si>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</si>
  <si>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</si>
  <si>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</si>
  <si>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</si>
  <si>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</si>
  <si>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</si>
  <si>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</si>
  <si>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</si>
  <si>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</si>
  <si>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</si>
  <si>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</si>
  <si>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</si>
  <si>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</si>
  <si>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</si>
  <si>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</si>
  <si>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</si>
  <si>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</si>
  <si>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</si>
  <si>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</si>
  <si>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</si>
  <si>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</si>
  <si>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</si>
  <si>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</si>
  <si>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</si>
  <si>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</si>
  <si>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</si>
  <si>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</si>
  <si>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</si>
  <si>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</si>
  <si>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</si>
  <si>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</si>
  <si>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</si>
  <si>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</si>
  <si>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</si>
  <si>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</si>
  <si>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</si>
  <si>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</si>
  <si>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</si>
  <si>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</si>
  <si>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</si>
  <si>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</si>
  <si>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</si>
  <si>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</si>
  <si>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</si>
  <si>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</si>
  <si>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</si>
  <si>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</si>
  <si>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</si>
  <si>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</si>
  <si>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</si>
  <si>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</si>
  <si>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</si>
  <si>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</si>
  <si>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</si>
  <si>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</si>
  <si>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</si>
  <si>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</si>
  <si>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</si>
  <si>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</si>
  <si>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</si>
  <si>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</si>
  <si>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</si>
  <si>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</si>
  <si>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</si>
  <si>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</si>
  <si>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</si>
  <si>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</si>
  <si>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</si>
  <si>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</si>
  <si>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</si>
  <si>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</si>
  <si>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</si>
  <si>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</si>
  <si>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</si>
  <si>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</si>
  <si>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</si>
  <si>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</si>
  <si>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</si>
  <si>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</si>
  <si>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</si>
  <si>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</si>
  <si>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</si>
  <si>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</si>
  <si>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</si>
  <si>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</si>
  <si>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</si>
  <si>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</si>
  <si>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</si>
  <si>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</si>
  <si>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</si>
  <si>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</si>
  <si>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</si>
  <si>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</si>
  <si>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</si>
  <si>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</si>
  <si>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</si>
  <si>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</si>
  <si>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</si>
  <si>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</si>
  <si>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</si>
  <si>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</si>
  <si>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</si>
  <si>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</si>
  <si>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</si>
  <si>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</si>
  <si>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</si>
  <si>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</si>
  <si>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</si>
  <si>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</si>
  <si>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</si>
  <si>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</si>
  <si>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</si>
  <si>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</si>
  <si>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</si>
  <si>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</si>
  <si>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</si>
  <si>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</si>
  <si>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</si>
  <si>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</si>
  <si>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</si>
  <si>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</si>
  <si>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</si>
  <si>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</si>
  <si>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</si>
  <si>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</si>
  <si>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</si>
  <si>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</si>
  <si>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</si>
  <si>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</si>
  <si>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</si>
  <si>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</si>
  <si>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</si>
  <si>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</si>
  <si>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</si>
  <si>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</si>
  <si>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</si>
  <si>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</si>
  <si>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</si>
  <si>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</si>
  <si>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</si>
  <si>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</si>
  <si>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</si>
  <si>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</si>
  <si>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</si>
  <si>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</si>
  <si>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</si>
  <si>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</si>
  <si>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</si>
  <si>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</si>
  <si>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</si>
  <si>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</si>
  <si>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</si>
  <si>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</si>
  <si>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</si>
  <si>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</si>
  <si>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</si>
  <si>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</si>
  <si>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</si>
  <si>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</si>
  <si>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</si>
  <si>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</si>
  <si>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</si>
  <si>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</si>
  <si>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</si>
  <si>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</si>
  <si>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</si>
  <si>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</si>
  <si>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</si>
  <si>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</si>
  <si>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</si>
  <si>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</si>
  <si>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</si>
  <si>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</si>
  <si>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</si>
  <si>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</si>
  <si>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</si>
  <si>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</si>
  <si>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</si>
  <si>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</si>
  <si>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</si>
  <si>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</si>
  <si>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</si>
  <si>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</si>
  <si>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</si>
  <si>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</si>
  <si>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</si>
  <si>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</si>
  <si>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</si>
  <si>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</si>
  <si>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</si>
  <si>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</si>
  <si>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</si>
  <si>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</si>
  <si>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</si>
  <si>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</si>
  <si>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</si>
  <si>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</si>
  <si>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</si>
  <si>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</si>
  <si>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</si>
  <si>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</si>
  <si>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</si>
  <si>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</si>
  <si>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</si>
  <si>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</si>
  <si>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</si>
  <si>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</si>
  <si>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</si>
  <si>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</si>
  <si>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</si>
  <si>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</si>
  <si>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</si>
  <si>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</si>
  <si>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</si>
  <si>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</si>
  <si>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</si>
  <si>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</si>
  <si>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</si>
  <si>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</si>
  <si>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</si>
  <si>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</si>
  <si>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</si>
  <si>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</si>
  <si>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</si>
  <si>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</si>
  <si>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</si>
  <si>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</si>
  <si>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</si>
  <si>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</si>
  <si>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</si>
  <si>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</si>
  <si>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</si>
  <si>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</si>
  <si>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</si>
  <si>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</si>
  <si>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</si>
  <si>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</si>
  <si>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</si>
  <si>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</si>
  <si>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</si>
  <si>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</si>
  <si>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</si>
  <si>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</si>
  <si>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</si>
  <si>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</si>
  <si>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</si>
  <si>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</si>
  <si>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</si>
  <si>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</si>
  <si>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</si>
  <si>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</si>
  <si>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</si>
  <si>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</si>
  <si>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</si>
  <si>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</si>
  <si>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</si>
  <si>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</si>
  <si>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</si>
  <si>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</si>
  <si>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</si>
  <si>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</si>
  <si>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</si>
  <si>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</si>
  <si>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</si>
  <si>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</si>
  <si>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</si>
  <si>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</si>
  <si>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</si>
  <si>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</si>
  <si>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</si>
  <si>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</si>
  <si>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</si>
  <si>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</si>
  <si>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</si>
  <si>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</si>
  <si>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</si>
  <si>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</si>
  <si>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</si>
  <si>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</si>
  <si>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</si>
  <si>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</si>
  <si>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</si>
  <si>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</si>
  <si>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</si>
  <si>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</si>
  <si>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</si>
  <si>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</si>
  <si>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</si>
  <si>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</si>
  <si>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</si>
  <si>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</si>
  <si>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</si>
  <si>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</si>
  <si>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</si>
  <si>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</si>
  <si>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</si>
  <si>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</si>
  <si>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</si>
  <si>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</si>
  <si>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</si>
  <si>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</si>
  <si>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</si>
  <si>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</si>
  <si>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</si>
  <si>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</si>
  <si>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</si>
  <si>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</si>
  <si>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</si>
  <si>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</si>
  <si>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</si>
  <si>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</si>
  <si>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</si>
  <si>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</si>
  <si>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</si>
  <si>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</si>
  <si>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</si>
  <si>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</si>
  <si>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</si>
  <si>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</si>
  <si>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</si>
  <si>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</si>
  <si>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</si>
  <si>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</si>
  <si>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</si>
  <si>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</si>
  <si>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</si>
  <si>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</si>
  <si>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</si>
  <si>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</si>
  <si>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</si>
  <si>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</si>
  <si>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</si>
  <si>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</si>
  <si>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</si>
  <si>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</si>
  <si>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</si>
  <si>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</si>
  <si>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</si>
  <si>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</si>
  <si>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</si>
  <si>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</si>
  <si>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</si>
  <si>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</si>
  <si>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</si>
  <si>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</si>
  <si>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</si>
  <si>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</si>
  <si>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</si>
  <si>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</si>
  <si>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</si>
  <si>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</si>
  <si>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</si>
  <si>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</si>
  <si>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</si>
  <si>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</si>
  <si>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</si>
  <si>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</si>
  <si>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</si>
  <si>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</si>
  <si>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</si>
  <si>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</si>
  <si>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</si>
  <si>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</si>
  <si>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</si>
  <si>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</si>
  <si>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</si>
  <si>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</si>
  <si>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</si>
  <si>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</si>
  <si>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</si>
  <si>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</si>
  <si>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</si>
  <si>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</si>
  <si>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</si>
  <si>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</si>
  <si>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</si>
  <si>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</si>
  <si>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</si>
  <si>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</si>
  <si>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</si>
  <si>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</si>
  <si>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</si>
  <si>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</si>
  <si>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</si>
  <si>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</si>
  <si>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</si>
  <si>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</si>
  <si>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</si>
  <si>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</si>
  <si>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</si>
  <si>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</si>
  <si>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</si>
  <si>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</si>
  <si>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</si>
  <si>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</si>
  <si>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</si>
  <si>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</si>
  <si>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</si>
  <si>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</si>
  <si>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</si>
  <si>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</si>
  <si>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</si>
  <si>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</si>
  <si>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</si>
  <si>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</si>
  <si>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</si>
  <si>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</si>
  <si>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</si>
  <si>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</si>
  <si>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</si>
  <si>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</si>
  <si>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</si>
  <si>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</si>
  <si>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</si>
  <si>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</si>
  <si>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</si>
  <si>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</si>
  <si>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</si>
  <si>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</si>
  <si>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</si>
  <si>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</si>
  <si>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</si>
  <si>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</si>
  <si>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</si>
  <si>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</si>
  <si>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</si>
  <si>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</si>
  <si>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</si>
  <si>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</si>
  <si>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</si>
  <si>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</si>
  <si>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</si>
  <si>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</si>
  <si>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</si>
  <si>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</si>
  <si>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</si>
  <si>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</si>
  <si>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</si>
  <si>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</si>
  <si>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</si>
  <si>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</si>
  <si>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</si>
  <si>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</si>
  <si>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</si>
  <si>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</si>
  <si>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</si>
  <si>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</si>
  <si>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</si>
  <si>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</si>
  <si>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</si>
  <si>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</si>
  <si>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</si>
  <si>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</si>
  <si>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</si>
  <si>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</si>
  <si>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</si>
  <si>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</si>
  <si>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</si>
  <si>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</si>
  <si>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</si>
  <si>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</si>
  <si>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</si>
  <si>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</si>
  <si>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</si>
  <si>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</si>
  <si>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</si>
  <si>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</si>
  <si>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</si>
  <si>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</si>
  <si>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</si>
  <si>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</si>
  <si>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</si>
  <si>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</si>
  <si>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</si>
  <si>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</si>
  <si>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</si>
  <si>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</si>
  <si>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</si>
  <si>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</si>
  <si>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</si>
  <si>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</si>
  <si>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</si>
  <si>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</si>
  <si>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</si>
  <si>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</si>
  <si>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</si>
  <si>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</si>
  <si>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</si>
  <si>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</si>
  <si>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</si>
  <si>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</si>
  <si>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</si>
  <si>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</si>
  <si>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</si>
  <si>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</si>
  <si>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</si>
  <si>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</si>
  <si>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</si>
  <si>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</si>
  <si>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</si>
  <si>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</si>
  <si>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</si>
  <si>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</si>
  <si>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</si>
  <si>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</si>
  <si>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</si>
  <si>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</si>
  <si>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</si>
  <si>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</si>
  <si>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</si>
  <si>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</si>
  <si>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</si>
  <si>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</si>
  <si>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</si>
  <si>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</si>
  <si>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</si>
  <si>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</si>
  <si>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</si>
  <si>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</si>
  <si>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</si>
  <si>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</si>
  <si>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</si>
  <si>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</si>
  <si>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</si>
  <si>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</si>
  <si>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</si>
  <si>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</si>
  <si>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</si>
  <si>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</si>
  <si>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</si>
  <si>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</si>
  <si>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</si>
  <si>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</si>
  <si>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</si>
  <si>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</si>
  <si>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</si>
  <si>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</si>
  <si>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</si>
  <si>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</si>
  <si>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</si>
  <si>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</si>
  <si>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</si>
  <si>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</si>
  <si>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</si>
  <si>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</si>
  <si>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</si>
  <si>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</si>
  <si>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</si>
  <si>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</si>
  <si>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</si>
  <si>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</si>
  <si>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</si>
  <si>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</si>
  <si>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</si>
  <si>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</si>
  <si>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</si>
  <si>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</si>
  <si>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</si>
  <si>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</si>
  <si>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</si>
  <si>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</si>
  <si>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</si>
  <si>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</si>
  <si>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</si>
  <si>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</si>
  <si>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</si>
  <si>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</si>
  <si>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</si>
  <si>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</si>
  <si>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</si>
  <si>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</si>
  <si>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</si>
  <si>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</si>
  <si>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</si>
  <si>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</si>
  <si>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</si>
  <si>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</si>
  <si>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</si>
  <si>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</si>
  <si>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</si>
  <si>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</si>
  <si>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</si>
  <si>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</si>
  <si>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</si>
  <si>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</si>
  <si>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</si>
  <si>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</si>
  <si>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</si>
  <si>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</si>
  <si>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</si>
  <si>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</si>
  <si>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</si>
  <si>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</si>
  <si>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</si>
  <si>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</si>
  <si>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</si>
  <si>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</si>
  <si>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</si>
  <si>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</si>
  <si>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</si>
  <si>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</si>
  <si>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</si>
  <si>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</si>
  <si>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</si>
  <si>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</si>
  <si>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</si>
  <si>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</si>
  <si>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</si>
  <si>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</si>
  <si>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</si>
  <si>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</si>
  <si>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</si>
  <si>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</si>
  <si>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</si>
  <si>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</si>
  <si>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</si>
  <si>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</si>
  <si>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</si>
  <si>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</si>
  <si>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</si>
  <si>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</si>
  <si>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</si>
  <si>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</si>
  <si>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</si>
  <si>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</si>
  <si>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</si>
  <si>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</si>
  <si>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</si>
  <si>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</si>
  <si>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</si>
  <si>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</si>
  <si>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</si>
  <si>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</si>
  <si>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</si>
  <si>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</si>
  <si>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</si>
  <si>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</si>
  <si>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</si>
  <si>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</si>
  <si>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</si>
  <si>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</si>
  <si>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</si>
  <si>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</si>
  <si>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</si>
  <si>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</si>
  <si>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</si>
  <si>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</si>
  <si>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</si>
  <si>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</si>
  <si>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</si>
  <si>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</si>
  <si>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</si>
  <si>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</si>
  <si>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</si>
  <si>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</si>
  <si>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</si>
  <si>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</si>
  <si>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</si>
  <si>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</si>
  <si>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</si>
  <si>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</si>
  <si>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</si>
  <si>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</si>
  <si>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</si>
  <si>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</si>
  <si>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</si>
  <si>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</si>
  <si>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</si>
  <si>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</si>
  <si>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</si>
  <si>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</si>
  <si>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</si>
  <si>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</si>
  <si>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</si>
  <si>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</si>
  <si>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</si>
  <si>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</si>
  <si>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</si>
  <si>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</si>
  <si>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</si>
  <si>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</si>
  <si>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</si>
  <si>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</si>
  <si>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</si>
  <si>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</si>
  <si>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</si>
  <si>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</si>
  <si>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</si>
  <si>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</si>
  <si>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</si>
  <si>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</si>
  <si>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</si>
  <si>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</si>
  <si>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</si>
  <si>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</si>
  <si>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</si>
  <si>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</si>
  <si>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</si>
  <si>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</si>
  <si>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</si>
  <si>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</si>
  <si>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</si>
  <si>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</si>
  <si>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</si>
  <si>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</si>
  <si>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</si>
  <si>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</si>
  <si>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</si>
  <si>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</si>
  <si>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</si>
  <si>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</si>
  <si>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</si>
  <si>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</si>
  <si>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</si>
  <si>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</si>
  <si>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</si>
  <si>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</si>
  <si>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</si>
  <si>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</si>
  <si>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</si>
  <si>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</si>
  <si>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</si>
  <si>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</si>
  <si>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</si>
  <si>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</si>
  <si>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</si>
  <si>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</si>
  <si>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</si>
  <si>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</si>
  <si>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</si>
  <si>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</si>
  <si>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</si>
  <si>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</si>
  <si>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</si>
  <si>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</si>
  <si>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</si>
  <si>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</si>
  <si>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</si>
  <si>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</si>
  <si>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</si>
  <si>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</si>
  <si>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</si>
  <si>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</si>
  <si>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</si>
  <si>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</si>
  <si>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</si>
  <si>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</si>
  <si>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</si>
  <si>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</si>
  <si>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</si>
  <si>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</si>
  <si>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</si>
  <si>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</si>
  <si>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</si>
  <si>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</si>
  <si>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</si>
  <si>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</si>
  <si>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</si>
  <si>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</si>
  <si>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</si>
  <si>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</si>
  <si>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</si>
  <si>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</si>
  <si>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</si>
  <si>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</si>
  <si>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</si>
  <si>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</si>
  <si>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</si>
  <si>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</si>
  <si>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</si>
  <si>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</si>
  <si>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</si>
  <si>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</si>
  <si>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</si>
  <si>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</si>
  <si>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</si>
  <si>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</si>
  <si>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</si>
  <si>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</si>
  <si>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</si>
  <si>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</si>
  <si>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</si>
  <si>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</si>
  <si>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</si>
  <si>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</si>
  <si>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</si>
  <si>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</si>
  <si>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</si>
  <si>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</si>
  <si>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</si>
  <si>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</si>
  <si>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</si>
  <si>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</si>
  <si>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</si>
  <si>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</si>
  <si>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</si>
  <si>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</si>
  <si>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</si>
  <si>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</si>
  <si>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</si>
  <si>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</si>
  <si>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</si>
  <si>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</si>
  <si>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</si>
  <si>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</si>
  <si>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</si>
  <si>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</si>
  <si>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</si>
  <si>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</si>
  <si>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</si>
  <si>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</si>
  <si>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</si>
  <si>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</si>
  <si>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</si>
  <si>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</si>
  <si>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</si>
  <si>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</si>
  <si>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</si>
  <si>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</si>
  <si>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</si>
  <si>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</si>
  <si>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</si>
  <si>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</si>
  <si>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</si>
  <si>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</si>
  <si>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</si>
  <si>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</si>
  <si>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</si>
  <si>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</si>
  <si>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</si>
  <si>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</si>
  <si>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</si>
  <si>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</si>
  <si>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</si>
  <si>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</si>
  <si>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</si>
  <si>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</si>
  <si>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</si>
  <si>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</si>
  <si>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</si>
  <si>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</si>
  <si>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</si>
  <si>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</si>
  <si>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</si>
  <si>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</si>
  <si>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</si>
  <si>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</si>
  <si>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</si>
  <si>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</si>
  <si>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</si>
  <si>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</si>
  <si>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</si>
  <si>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</si>
  <si>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</si>
  <si>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</si>
  <si>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</si>
  <si>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</si>
  <si>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</si>
  <si>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</si>
  <si>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</si>
  <si>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</si>
  <si>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</si>
  <si>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</si>
  <si>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</si>
  <si>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</si>
  <si>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</si>
  <si>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</si>
  <si>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</si>
  <si>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</si>
  <si>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</si>
  <si>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</si>
  <si>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</si>
  <si>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</si>
  <si>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</si>
  <si>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</si>
  <si>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</si>
  <si>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</si>
  <si>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</si>
  <si>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</si>
  <si>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</si>
  <si>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</si>
  <si>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</si>
  <si>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</si>
  <si>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</si>
  <si>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</si>
  <si>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</si>
  <si>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</si>
  <si>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</si>
  <si>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</si>
  <si>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</si>
  <si>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</si>
  <si>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</si>
  <si>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</si>
  <si>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</si>
  <si>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</si>
  <si>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</si>
  <si>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</si>
  <si>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</si>
  <si>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</si>
  <si>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</si>
  <si>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</si>
  <si>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</si>
  <si>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</si>
  <si>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</si>
  <si>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</si>
  <si>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</si>
  <si>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</si>
  <si>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</si>
  <si>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</si>
  <si>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</si>
  <si>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</si>
  <si>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</si>
  <si>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</si>
  <si>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</si>
  <si>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</si>
  <si>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</si>
  <si>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</si>
  <si>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</si>
  <si>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</si>
  <si>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</si>
  <si>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</si>
  <si>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</si>
  <si>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</si>
  <si>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</si>
  <si>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</si>
  <si>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</si>
  <si>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</si>
  <si>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</si>
  <si>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</si>
  <si>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</si>
  <si>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</si>
  <si>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</si>
  <si>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</si>
  <si>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</si>
  <si>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</si>
  <si>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</si>
  <si>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</si>
  <si>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</si>
  <si>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</si>
  <si>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</si>
  <si>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</si>
  <si>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</si>
  <si>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</si>
  <si>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</si>
  <si>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</si>
  <si>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</si>
  <si>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</si>
  <si>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</si>
  <si>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</si>
  <si>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</si>
  <si>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</si>
  <si>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</si>
  <si>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</si>
  <si>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</si>
  <si>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</si>
  <si>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</si>
  <si>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</si>
  <si>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</si>
  <si>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</si>
  <si>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</si>
  <si>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</si>
  <si>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</si>
  <si>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</si>
  <si>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</si>
  <si>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</si>
  <si>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</si>
  <si>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</si>
  <si>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</si>
  <si>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</si>
  <si>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</si>
  <si>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</si>
  <si>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</si>
  <si>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</si>
  <si>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</si>
  <si>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</si>
  <si>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</si>
  <si>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</si>
  <si>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</si>
  <si>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</si>
  <si>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</si>
  <si>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</si>
  <si>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</si>
  <si>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</si>
  <si>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</si>
  <si>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</si>
  <si>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</si>
  <si>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</si>
  <si>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</si>
  <si>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</si>
  <si>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</si>
  <si>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</si>
  <si>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</si>
  <si>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</si>
  <si>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</si>
  <si>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</si>
  <si>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</si>
  <si>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</si>
  <si>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</si>
  <si>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</si>
  <si>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</si>
  <si>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</si>
  <si>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</si>
  <si>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</si>
  <si>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</si>
  <si>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</si>
  <si>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</si>
  <si>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</si>
  <si>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</si>
  <si>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</si>
  <si>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</si>
  <si>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</si>
  <si>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</si>
  <si>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</si>
  <si>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</si>
  <si>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</si>
  <si>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</si>
  <si>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</si>
  <si>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</si>
  <si>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</si>
  <si>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</si>
  <si>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</si>
  <si>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</si>
  <si>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</si>
  <si>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</si>
  <si>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</si>
  <si>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</si>
  <si>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</si>
  <si>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</si>
  <si>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</si>
  <si>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</si>
  <si>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</si>
  <si>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</si>
  <si>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</si>
  <si>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</si>
  <si>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</si>
  <si>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</si>
  <si>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</si>
  <si>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</si>
  <si>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</si>
  <si>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</si>
  <si>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</si>
  <si>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</si>
  <si>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</si>
  <si>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</si>
  <si>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</si>
  <si>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</si>
  <si>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</si>
  <si>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</si>
  <si>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</si>
  <si>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</si>
  <si>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</si>
  <si>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</si>
  <si>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</si>
  <si>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</si>
  <si>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</si>
  <si>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</si>
  <si>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</si>
  <si>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</si>
  <si>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</si>
  <si>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</si>
  <si>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</si>
  <si>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</si>
  <si>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</si>
  <si>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</si>
  <si>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</si>
  <si>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</si>
  <si>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</si>
  <si>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</si>
  <si>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</si>
  <si>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</si>
  <si>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</si>
  <si>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</si>
  <si>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</si>
  <si>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</si>
  <si>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</si>
  <si>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</si>
  <si>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</si>
  <si>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</si>
  <si>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</si>
  <si>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</si>
  <si>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</si>
  <si>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</si>
  <si>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</si>
  <si>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</si>
  <si>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</si>
  <si>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</si>
  <si>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</si>
  <si>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</si>
  <si>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</si>
  <si>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</si>
  <si>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</si>
  <si>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</si>
  <si>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</si>
  <si>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</si>
  <si>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</si>
  <si>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</si>
  <si>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</si>
  <si>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</si>
  <si>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</si>
  <si>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</si>
  <si>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</si>
  <si>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</si>
  <si>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</si>
  <si>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</si>
  <si>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</si>
  <si>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</si>
  <si>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</si>
  <si>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</si>
  <si>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</si>
  <si>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</si>
  <si>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</si>
  <si>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</si>
  <si>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</si>
  <si>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</si>
  <si>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</si>
  <si>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</si>
  <si>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</si>
  <si>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</si>
  <si>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</si>
  <si>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</si>
  <si>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</si>
  <si>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</si>
  <si>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</si>
  <si>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</si>
  <si>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</si>
  <si>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</si>
  <si>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</si>
  <si>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</si>
  <si>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</si>
  <si>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</si>
  <si>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</si>
  <si>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</si>
  <si>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</si>
  <si>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</si>
  <si>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</si>
  <si>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</si>
  <si>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</si>
  <si>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</si>
  <si>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</si>
  <si>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</si>
  <si>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</si>
  <si>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</si>
  <si>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</si>
  <si>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</si>
  <si>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</si>
  <si>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</si>
  <si>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</si>
  <si>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</si>
  <si>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</si>
  <si>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</si>
  <si>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</si>
  <si>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</si>
  <si>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</si>
  <si>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</si>
  <si>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</si>
  <si>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</si>
  <si>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</si>
  <si>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</si>
  <si>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</si>
  <si>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</si>
  <si>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</si>
  <si>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</si>
  <si>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</si>
  <si>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</si>
  <si>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</si>
  <si>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</si>
  <si>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</si>
  <si>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</si>
  <si>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</si>
  <si>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</si>
  <si>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</si>
  <si>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</si>
  <si>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</si>
  <si>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</si>
  <si>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</si>
  <si>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</si>
  <si>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</si>
  <si>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</si>
  <si>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</si>
  <si>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</si>
  <si>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</si>
  <si>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</si>
  <si>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</si>
  <si>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</si>
  <si>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</si>
  <si>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</si>
  <si>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</si>
  <si>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</si>
  <si>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</si>
  <si>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</si>
  <si>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</si>
  <si>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</si>
  <si>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</si>
  <si>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</si>
  <si>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</si>
  <si>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</si>
  <si>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</si>
  <si>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</si>
  <si>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</si>
  <si>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</si>
  <si>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</si>
  <si>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</si>
  <si>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</si>
  <si>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</si>
  <si>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</si>
  <si>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</si>
  <si>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</si>
  <si>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</si>
  <si>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</si>
  <si>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</si>
  <si>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</si>
  <si>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</si>
  <si>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</si>
  <si>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</si>
  <si>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</si>
  <si>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</si>
  <si>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</si>
  <si>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</si>
  <si>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</si>
  <si>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</si>
  <si>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</si>
  <si>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</si>
  <si>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</si>
  <si>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</si>
  <si>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</si>
  <si>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</si>
  <si>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</si>
  <si>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</si>
  <si>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</si>
  <si>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</si>
  <si>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</si>
  <si>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</si>
  <si>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</si>
  <si>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</si>
  <si>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</si>
  <si>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</si>
  <si>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</si>
  <si>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</si>
  <si>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</si>
  <si>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</si>
  <si>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</si>
  <si>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</si>
  <si>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</si>
  <si>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</si>
  <si>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</si>
  <si>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</si>
  <si>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</si>
  <si>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</si>
  <si>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</si>
  <si>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</si>
  <si>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</si>
  <si>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</si>
  <si>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</si>
  <si>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</si>
  <si>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</si>
  <si>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</si>
  <si>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</si>
  <si>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</si>
  <si>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</si>
  <si>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</si>
  <si>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</si>
  <si>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</si>
  <si>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</si>
  <si>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</si>
  <si>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</si>
  <si>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</si>
  <si>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</si>
  <si>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</si>
  <si>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</si>
  <si>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</si>
  <si>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</si>
  <si>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</si>
  <si>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</si>
  <si>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</si>
  <si>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</si>
  <si>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</si>
  <si>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</si>
  <si>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</si>
  <si>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</si>
  <si>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</si>
  <si>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</si>
  <si>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</si>
  <si>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</si>
  <si>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</si>
  <si>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</si>
  <si>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</si>
  <si>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</si>
  <si>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</si>
  <si>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</si>
  <si>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</si>
  <si>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</si>
  <si>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</si>
  <si>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</si>
  <si>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</si>
  <si>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</si>
  <si>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</si>
  <si>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</si>
  <si>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</si>
  <si>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</si>
  <si>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</si>
  <si>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</si>
  <si>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</si>
  <si>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</si>
  <si>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</si>
  <si>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</si>
  <si>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</si>
  <si>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</si>
  <si>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</si>
  <si>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</si>
  <si>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</si>
  <si>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</si>
  <si>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</si>
  <si>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</si>
  <si>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</si>
  <si>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</si>
  <si>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</si>
  <si>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</si>
  <si>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</si>
  <si>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</si>
  <si>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</si>
  <si>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</si>
  <si>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</si>
  <si>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</si>
  <si>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</si>
  <si>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</si>
  <si>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</si>
  <si>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</si>
  <si>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</si>
  <si>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</si>
  <si>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</si>
  <si>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</si>
  <si>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</si>
  <si>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</si>
  <si>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</si>
  <si>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</si>
  <si>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</si>
  <si>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</si>
  <si>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</si>
  <si>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</si>
  <si>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</si>
  <si>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</si>
  <si>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</si>
  <si>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</si>
  <si>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</si>
  <si>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</si>
  <si>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</si>
  <si>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</si>
  <si>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</si>
  <si>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</si>
  <si>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</si>
  <si>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</si>
  <si>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</si>
  <si>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</si>
  <si>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</si>
  <si>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</si>
  <si>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</si>
  <si>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</si>
  <si>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</si>
  <si>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</si>
  <si>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</si>
  <si>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</si>
  <si>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</si>
  <si>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</si>
  <si>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</si>
  <si>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</si>
  <si>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</si>
  <si>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</si>
  <si>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</si>
  <si>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</si>
  <si>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</si>
  <si>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</si>
  <si>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</si>
  <si>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</si>
  <si>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</si>
  <si>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</si>
  <si>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</si>
  <si>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</si>
  <si>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</si>
  <si>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</si>
  <si>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</si>
  <si>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</si>
  <si>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</si>
  <si>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</si>
  <si>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</si>
  <si>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</si>
  <si>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</si>
  <si>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</si>
  <si>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</si>
  <si>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</si>
  <si>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</si>
  <si>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</si>
  <si>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</si>
  <si>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</si>
  <si>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</si>
  <si>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</si>
  <si>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</si>
  <si>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</si>
  <si>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</si>
  <si>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</si>
  <si>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</si>
  <si>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</si>
  <si>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</si>
  <si>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</si>
  <si>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</si>
  <si>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</si>
  <si>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</si>
  <si>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</si>
  <si>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</si>
  <si>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</si>
  <si>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</si>
  <si>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</si>
  <si>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</si>
  <si>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</si>
  <si>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</si>
  <si>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</si>
  <si>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</si>
  <si>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</si>
  <si>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</si>
  <si>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</si>
  <si>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</si>
  <si>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</si>
  <si>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</si>
  <si>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</si>
  <si>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</si>
  <si>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</si>
  <si>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</si>
  <si>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</si>
  <si>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</si>
  <si>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</si>
  <si>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</si>
  <si>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</si>
  <si>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</si>
  <si>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</si>
  <si>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</si>
  <si>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</si>
  <si>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</si>
  <si>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</si>
  <si>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</si>
  <si>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</si>
  <si>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</si>
  <si>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</si>
  <si>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</si>
  <si>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</si>
  <si>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</si>
  <si>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</si>
  <si>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</si>
  <si>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</si>
  <si>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</si>
  <si>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</si>
  <si>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</si>
  <si>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</si>
  <si>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</si>
  <si>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</si>
  <si>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</si>
  <si>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</si>
  <si>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</si>
  <si>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</si>
  <si>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</si>
  <si>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</si>
  <si>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</si>
  <si>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</si>
  <si>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</si>
  <si>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</si>
  <si>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</si>
  <si>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</si>
  <si>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</si>
  <si>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</si>
  <si>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</si>
  <si>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</si>
  <si>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</si>
  <si>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</si>
  <si>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</si>
  <si>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</si>
  <si>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</si>
  <si>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</si>
  <si>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</si>
  <si>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</si>
  <si>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</si>
  <si>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</si>
  <si>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</si>
  <si>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</si>
  <si>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</si>
  <si>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</si>
  <si>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</si>
  <si>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</si>
  <si>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</si>
  <si>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</si>
  <si>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</si>
  <si>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</si>
  <si>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</si>
  <si>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</si>
  <si>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</si>
  <si>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</si>
  <si>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</si>
  <si>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</si>
  <si>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</si>
  <si>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</si>
  <si>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</si>
  <si>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</si>
  <si>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</si>
  <si>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</si>
  <si>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</si>
  <si>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</si>
  <si>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</si>
  <si>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</si>
  <si>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</si>
  <si>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</si>
  <si>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</si>
  <si>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</si>
  <si>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</si>
  <si>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</si>
  <si>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</si>
  <si>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</si>
  <si>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</si>
  <si>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</si>
  <si>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</si>
  <si>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</si>
  <si>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</si>
  <si>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</si>
  <si>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</si>
  <si>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</si>
  <si>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</si>
  <si>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</si>
  <si>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</si>
  <si>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</si>
  <si>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</si>
  <si>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</si>
  <si>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</si>
  <si>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</si>
  <si>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</si>
  <si>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</si>
  <si>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</si>
  <si>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</si>
  <si>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</si>
  <si>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</si>
  <si>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</si>
  <si>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</si>
  <si>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</si>
  <si>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</si>
  <si>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</si>
  <si>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</si>
  <si>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</si>
  <si>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</si>
  <si>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</si>
  <si>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</si>
  <si>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</si>
  <si>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</si>
  <si>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</si>
  <si>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</si>
  <si>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</si>
  <si>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</si>
  <si>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</si>
  <si>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</si>
  <si>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</si>
  <si>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</si>
  <si>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</si>
  <si>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</si>
  <si>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</si>
  <si>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</si>
  <si>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</si>
  <si>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</si>
  <si>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</si>
  <si>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</si>
  <si>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</si>
  <si>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</si>
  <si>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</si>
  <si>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</si>
  <si>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</si>
  <si>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</si>
  <si>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</si>
  <si>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</si>
  <si>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</si>
  <si>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</si>
  <si>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</si>
  <si>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</si>
  <si>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</si>
  <si>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</si>
  <si>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</si>
  <si>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</si>
  <si>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</si>
  <si>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</si>
  <si>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</si>
  <si>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</si>
  <si>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</si>
  <si>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</si>
  <si>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</si>
  <si>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</si>
  <si>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</si>
  <si>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</si>
  <si>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</si>
  <si>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</si>
  <si>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</si>
  <si>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</si>
  <si>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</si>
  <si>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</si>
  <si>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</si>
  <si>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</si>
  <si>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</si>
  <si>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</si>
  <si>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</si>
  <si>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</si>
  <si>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</si>
  <si>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</si>
  <si>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</si>
  <si>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</si>
  <si>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</si>
  <si>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</si>
  <si>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</si>
  <si>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</si>
  <si>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</si>
  <si>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</si>
  <si>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</si>
  <si>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</si>
  <si>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</si>
  <si>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</si>
  <si>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</si>
  <si>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</si>
  <si>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</si>
  <si>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</si>
  <si>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</si>
  <si>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</si>
  <si>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</si>
  <si>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</si>
  <si>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</si>
  <si>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</si>
  <si>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</si>
  <si>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</si>
  <si>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</si>
  <si>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</si>
  <si>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</si>
  <si>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</si>
  <si>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</si>
  <si>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</si>
  <si>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</si>
  <si>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</si>
  <si>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</si>
  <si>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</si>
  <si>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</si>
  <si>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</si>
  <si>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</si>
  <si>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</si>
  <si>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</si>
  <si>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</si>
  <si>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</si>
  <si>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</si>
  <si>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</si>
  <si>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</si>
  <si>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</si>
  <si>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</si>
  <si>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</si>
  <si>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</si>
  <si>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</si>
  <si>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</si>
  <si>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</si>
  <si>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</si>
  <si>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</si>
  <si>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</si>
  <si>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</si>
  <si>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</si>
  <si>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</si>
  <si>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</si>
  <si>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</si>
  <si>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</si>
  <si>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</si>
  <si>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</si>
  <si>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</si>
  <si>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</si>
  <si>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</si>
  <si>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</si>
  <si>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</si>
  <si>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</si>
  <si>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</si>
  <si>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</si>
  <si>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</si>
  <si>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</si>
  <si>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</si>
  <si>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</si>
  <si>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</si>
  <si>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</si>
  <si>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</si>
  <si>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</si>
  <si>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</si>
  <si>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</si>
  <si>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</si>
  <si>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</si>
  <si>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</si>
  <si>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</si>
  <si>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</si>
  <si>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</si>
  <si>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</si>
  <si>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</si>
  <si>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</si>
  <si>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</si>
  <si>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</si>
  <si>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</si>
  <si>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</si>
  <si>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</si>
  <si>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</si>
  <si>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</si>
  <si>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</si>
  <si>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</si>
  <si>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</si>
  <si>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</si>
  <si>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</si>
  <si>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</si>
  <si>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</si>
  <si>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</si>
  <si>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</si>
  <si>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</si>
  <si>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</si>
  <si>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</si>
  <si>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</si>
  <si>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</si>
  <si>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</si>
  <si>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</si>
  <si>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</si>
  <si>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</si>
  <si>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</si>
  <si>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</si>
  <si>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</si>
  <si>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</si>
  <si>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</si>
  <si>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</si>
  <si>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</si>
  <si>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</si>
  <si>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</si>
  <si>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</si>
  <si>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</si>
  <si>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</si>
  <si>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</si>
  <si>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</si>
  <si>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</si>
  <si>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</si>
  <si>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</si>
  <si>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</si>
  <si>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</si>
  <si>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</si>
  <si>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</si>
  <si>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</si>
  <si>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</si>
  <si>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</si>
  <si>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</si>
  <si>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</si>
  <si>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</si>
  <si>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</si>
  <si>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</si>
  <si>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</si>
  <si>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</si>
  <si>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</si>
  <si>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</si>
  <si>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</si>
  <si>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</si>
  <si>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</si>
  <si>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</si>
  <si>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</si>
  <si>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</si>
  <si>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</si>
  <si>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</si>
  <si>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</si>
  <si>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</si>
  <si>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</si>
  <si>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</si>
  <si>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</si>
  <si>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</si>
  <si>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</si>
  <si>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</si>
  <si>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</si>
  <si>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</si>
  <si>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</si>
  <si>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</si>
  <si>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</si>
  <si>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</si>
  <si>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</si>
  <si>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</si>
  <si>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</si>
  <si>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</si>
  <si>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</si>
  <si>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</si>
  <si>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</si>
  <si>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</si>
  <si>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</si>
  <si>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</si>
  <si>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</si>
  <si>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</si>
  <si>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</si>
  <si>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</si>
  <si>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</si>
  <si>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</si>
  <si>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</si>
  <si>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</si>
  <si>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</si>
  <si>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</si>
  <si>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</si>
  <si>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</si>
  <si>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</si>
  <si>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</si>
  <si>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</si>
  <si>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</si>
  <si>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</si>
  <si>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</si>
  <si>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</si>
  <si>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</si>
  <si>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</si>
  <si>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</si>
  <si>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</si>
  <si>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</si>
  <si>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</si>
  <si>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</si>
  <si>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</si>
  <si>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</si>
  <si>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</si>
  <si>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</si>
  <si>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</si>
  <si>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</si>
  <si>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</si>
  <si>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</si>
  <si>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</si>
  <si>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</si>
  <si>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</si>
  <si>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</si>
  <si>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</si>
  <si>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</si>
  <si>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</si>
  <si>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</si>
  <si>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</si>
  <si>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</si>
  <si>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</si>
  <si>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</si>
  <si>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</si>
  <si>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</si>
  <si>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</si>
  <si>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</si>
  <si>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</si>
  <si>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</si>
  <si>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</si>
  <si>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</si>
  <si>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</si>
  <si>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</si>
  <si>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</si>
  <si>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</si>
  <si>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</si>
  <si>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</si>
  <si>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</si>
  <si>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</si>
  <si>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</si>
  <si>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</si>
  <si>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</si>
  <si>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</si>
  <si>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</si>
  <si>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</si>
  <si>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</si>
  <si>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</si>
  <si>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</si>
  <si>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</si>
  <si>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</si>
  <si>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</si>
  <si>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</si>
  <si>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</si>
  <si>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</si>
  <si>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</si>
  <si>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</si>
  <si>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</si>
  <si>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</si>
  <si>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</si>
  <si>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</si>
  <si>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</si>
  <si>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</si>
  <si>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</si>
  <si>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</si>
  <si>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</si>
  <si>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</si>
  <si>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</si>
  <si>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</si>
  <si>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</si>
  <si>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</si>
  <si>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</si>
  <si>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</si>
  <si>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</si>
  <si>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</si>
  <si>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</si>
  <si>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</si>
  <si>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</si>
  <si>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</si>
  <si>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</si>
  <si>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</si>
  <si>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</si>
  <si>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</si>
  <si>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</si>
  <si>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</si>
  <si>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</si>
  <si>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</si>
  <si>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</si>
  <si>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</si>
  <si>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</si>
  <si>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</si>
  <si>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</si>
  <si>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</si>
  <si>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</si>
  <si>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</si>
  <si>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</si>
  <si>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</si>
  <si>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</si>
  <si>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</si>
  <si>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</si>
  <si>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</si>
  <si>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</si>
  <si>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</si>
  <si>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</si>
  <si>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</si>
  <si>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</si>
  <si>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</si>
  <si>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</si>
  <si>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</si>
  <si>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</si>
  <si>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</si>
  <si>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</si>
  <si>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</si>
  <si>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</si>
  <si>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</si>
  <si>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</si>
  <si>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</si>
  <si>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</si>
  <si>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</si>
  <si>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</si>
  <si>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</si>
  <si>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</si>
  <si>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</si>
  <si>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</si>
  <si>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</si>
  <si>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</si>
  <si>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</si>
  <si>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</si>
  <si>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</si>
  <si>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</si>
  <si>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</si>
  <si>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</si>
  <si>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</si>
  <si>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</si>
  <si>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</si>
  <si>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</si>
  <si>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</si>
  <si>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</si>
  <si>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</si>
  <si>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</si>
  <si>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</si>
  <si>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</si>
  <si>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</si>
  <si>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</si>
  <si>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</si>
  <si>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</si>
  <si>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</si>
  <si>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</si>
  <si>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</si>
  <si>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</si>
  <si>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</si>
  <si>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</si>
  <si>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</si>
  <si>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</si>
  <si>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</si>
  <si>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</si>
  <si>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</si>
  <si>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</si>
  <si>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</si>
  <si>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</si>
  <si>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</si>
  <si>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</si>
  <si>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</si>
  <si>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</si>
  <si>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</si>
  <si>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</si>
  <si>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</si>
  <si>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</si>
  <si>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</si>
  <si>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</si>
  <si>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</si>
  <si>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</si>
  <si>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</si>
  <si>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</si>
  <si>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</si>
  <si>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</si>
  <si>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</si>
  <si>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</si>
  <si>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</si>
  <si>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</si>
  <si>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</si>
  <si>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</si>
  <si>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</si>
  <si>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</si>
  <si>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</si>
  <si>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</si>
  <si>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</si>
  <si>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</si>
  <si>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</si>
  <si>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</si>
  <si>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</si>
  <si>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</si>
  <si>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</si>
  <si>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</si>
  <si>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</si>
  <si>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</si>
  <si>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</si>
  <si>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</si>
  <si>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</si>
  <si>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</si>
  <si>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</si>
  <si>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</si>
  <si>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</si>
  <si>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</si>
  <si>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</si>
  <si>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</si>
  <si>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</si>
  <si>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</si>
  <si>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</si>
  <si>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</si>
  <si>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</si>
  <si>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</si>
  <si>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</si>
  <si>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</si>
  <si>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</si>
  <si>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</si>
  <si>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</si>
  <si>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</si>
  <si>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</si>
  <si>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</si>
  <si>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</si>
  <si>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</si>
  <si>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</si>
  <si>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</si>
  <si>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</si>
  <si>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</si>
  <si>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</si>
  <si>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</si>
  <si>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</si>
  <si>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</si>
  <si>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</si>
  <si>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</si>
  <si>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</si>
  <si>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</si>
  <si>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</si>
  <si>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</si>
  <si>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</si>
  <si>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</si>
  <si>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</si>
  <si>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</si>
  <si>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</si>
  <si>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</si>
  <si>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</si>
  <si>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</si>
  <si>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</si>
  <si>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</si>
  <si>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</si>
  <si>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</si>
  <si>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</si>
  <si>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</si>
  <si>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</si>
  <si>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</si>
  <si>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</si>
  <si>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</si>
  <si>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</si>
  <si>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</si>
  <si>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</si>
  <si>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</si>
  <si>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</si>
  <si>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</si>
  <si>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</si>
  <si>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</si>
  <si>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</si>
  <si>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</si>
  <si>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</si>
  <si>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</si>
  <si>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</si>
  <si>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</si>
  <si>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</si>
  <si>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</si>
  <si>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</si>
  <si>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</si>
  <si>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</si>
  <si>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</si>
  <si>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</si>
  <si>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</si>
  <si>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</si>
  <si>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</si>
  <si>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</si>
  <si>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</si>
  <si>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</si>
  <si>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</si>
  <si>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</si>
  <si>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</si>
  <si>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</si>
  <si>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</si>
  <si>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</si>
  <si>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</si>
  <si>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</si>
  <si>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</si>
  <si>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</si>
  <si>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</si>
  <si>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</si>
  <si>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</si>
  <si>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</si>
  <si>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</si>
  <si>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</si>
  <si>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</si>
  <si>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</si>
  <si>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</si>
  <si>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</si>
  <si>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</si>
  <si>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</si>
  <si>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</si>
  <si>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</si>
  <si>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</si>
  <si>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</si>
  <si>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</si>
  <si>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</si>
  <si>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</si>
  <si>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</si>
  <si>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</si>
  <si>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</si>
  <si>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</si>
  <si>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</si>
  <si>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</si>
  <si>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</si>
  <si>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</si>
  <si>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</si>
  <si>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</si>
  <si>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</si>
  <si>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</si>
  <si>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</si>
  <si>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</si>
  <si>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</si>
  <si>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</si>
  <si>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</si>
  <si>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</si>
  <si>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</si>
  <si>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</si>
  <si>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</si>
  <si>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</si>
  <si>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</si>
  <si>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</si>
  <si>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</si>
  <si>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</si>
  <si>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</si>
  <si>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</si>
  <si>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</si>
  <si>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</si>
  <si>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</si>
  <si>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</si>
  <si>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</si>
  <si>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</si>
  <si>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</si>
  <si>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</si>
  <si>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</si>
  <si>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</si>
  <si>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</si>
  <si>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</si>
  <si>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</si>
  <si>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</si>
  <si>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</si>
  <si>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</si>
  <si>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</si>
  <si>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</si>
  <si>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</si>
  <si>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</si>
  <si>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</si>
  <si>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</si>
  <si>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</si>
  <si>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</si>
  <si>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</si>
  <si>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</si>
  <si>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</si>
  <si>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</si>
  <si>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</si>
  <si>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</si>
  <si>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</si>
  <si>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</si>
  <si>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</si>
  <si>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</si>
  <si>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</si>
  <si>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</si>
  <si>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</si>
  <si>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</si>
  <si>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</si>
  <si>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</si>
  <si>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</si>
  <si>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</si>
  <si>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</si>
  <si>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</si>
  <si>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</si>
  <si>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</si>
  <si>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</si>
  <si>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</si>
  <si>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</si>
  <si>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</si>
  <si>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</si>
  <si>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</si>
  <si>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</si>
  <si>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</si>
  <si>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</si>
  <si>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</si>
  <si>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</si>
  <si>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</si>
  <si>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</si>
  <si>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</si>
  <si>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</si>
  <si>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</si>
  <si>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</si>
  <si>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</si>
  <si>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</si>
  <si>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</si>
  <si>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</si>
  <si>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</si>
  <si>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</si>
  <si>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</si>
  <si>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</si>
  <si>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</si>
  <si>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</si>
  <si>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</si>
  <si>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</si>
  <si>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</si>
  <si>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</si>
  <si>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</si>
  <si>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</si>
  <si>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</si>
  <si>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</si>
  <si>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</si>
  <si>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</si>
  <si>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</si>
  <si>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</si>
  <si>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</si>
  <si>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</si>
  <si>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</si>
  <si>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</si>
  <si>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</si>
  <si>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</si>
  <si>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</si>
  <si>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</si>
  <si>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</si>
  <si>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</si>
  <si>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</si>
  <si>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</si>
  <si>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</si>
  <si>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</si>
  <si>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</si>
  <si>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</si>
  <si>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</si>
  <si>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</si>
  <si>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</si>
  <si>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</si>
  <si>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</si>
  <si>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</si>
  <si>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</si>
  <si>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</si>
  <si>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</si>
  <si>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</si>
  <si>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</si>
  <si>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</si>
  <si>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</si>
  <si>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</si>
  <si>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</si>
  <si>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</si>
  <si>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</si>
  <si>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</si>
  <si>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</si>
  <si>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</si>
  <si>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</si>
  <si>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</si>
  <si>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</si>
  <si>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</si>
  <si>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</si>
  <si>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</si>
  <si>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</si>
  <si>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</si>
  <si>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</si>
  <si>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</si>
  <si>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</si>
  <si>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</si>
  <si>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</si>
  <si>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</si>
  <si>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</si>
  <si>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</si>
  <si>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</si>
  <si>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</si>
  <si>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</si>
  <si>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</si>
  <si>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</si>
  <si>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</si>
  <si>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</si>
  <si>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</si>
  <si>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</si>
  <si>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</si>
  <si>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</si>
  <si>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</si>
  <si>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</si>
  <si>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</si>
  <si>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</si>
  <si>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</si>
  <si>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</si>
  <si>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</si>
  <si>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</si>
  <si>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</si>
  <si>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</si>
  <si>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</si>
  <si>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</si>
  <si>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</si>
  <si>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</si>
  <si>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</si>
  <si>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</si>
  <si>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</si>
  <si>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</si>
  <si>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</si>
  <si>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</si>
  <si>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</si>
  <si>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</si>
  <si>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</si>
  <si>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</si>
  <si>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</si>
  <si>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</si>
  <si>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</si>
  <si>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</si>
  <si>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</si>
  <si>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</si>
  <si>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</si>
  <si>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</si>
  <si>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</si>
  <si>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</si>
  <si>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</si>
  <si>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</si>
  <si>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</si>
  <si>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</si>
  <si>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</si>
  <si>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</si>
  <si>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</si>
  <si>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</si>
  <si>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</si>
  <si>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</si>
  <si>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</si>
  <si>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</si>
  <si>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</si>
  <si>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</si>
  <si>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</si>
  <si>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</si>
  <si>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</si>
  <si>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</si>
  <si>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</si>
  <si>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</si>
  <si>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</si>
  <si>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</si>
  <si>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</si>
  <si>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</si>
  <si>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</si>
  <si>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</si>
  <si>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</si>
  <si>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</si>
  <si>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</si>
  <si>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</si>
  <si>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</si>
  <si>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</si>
  <si>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</si>
  <si>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</si>
  <si>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</si>
  <si>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</si>
  <si>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</si>
  <si>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</si>
  <si>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</si>
  <si>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</si>
  <si>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</si>
  <si>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</si>
  <si>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</si>
  <si>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</si>
  <si>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</si>
  <si>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</si>
  <si>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</si>
  <si>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</si>
  <si>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</si>
  <si>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</si>
  <si>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</si>
  <si>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</si>
  <si>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</si>
  <si>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</si>
  <si>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</si>
  <si>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</si>
  <si>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</si>
  <si>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</si>
  <si>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</si>
  <si>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</si>
  <si>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</si>
  <si>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</si>
  <si>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</si>
  <si>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</si>
  <si>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</si>
  <si>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</si>
  <si>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</si>
  <si>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</si>
  <si>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</si>
  <si>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</si>
  <si>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</si>
  <si>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</si>
  <si>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</si>
  <si>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</si>
  <si>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</si>
  <si>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</si>
  <si>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</si>
  <si>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</si>
  <si>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</si>
  <si>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</si>
  <si>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</si>
  <si>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</si>
  <si>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</si>
  <si>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</si>
  <si>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</si>
  <si>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</si>
  <si>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</si>
  <si>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</si>
  <si>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</si>
  <si>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</si>
  <si>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</si>
  <si>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</si>
  <si>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</si>
  <si>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</si>
  <si>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</si>
  <si>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</si>
  <si>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</si>
  <si>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</si>
  <si>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</si>
  <si>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</si>
  <si>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</si>
  <si>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</si>
  <si>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</si>
  <si>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</si>
  <si>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</si>
  <si>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</si>
  <si>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</si>
  <si>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</si>
  <si>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</si>
  <si>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</si>
  <si>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</si>
  <si>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</si>
  <si>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</si>
  <si>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</si>
  <si>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</si>
  <si>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</si>
  <si>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</si>
  <si>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</si>
  <si>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</si>
  <si>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</si>
  <si>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</si>
  <si>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</si>
  <si>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</si>
  <si>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</si>
  <si>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</si>
  <si>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</si>
  <si>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</si>
  <si>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</si>
  <si>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</si>
  <si>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</si>
  <si>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</si>
  <si>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</si>
  <si>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</si>
  <si>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</si>
  <si>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</si>
  <si>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</si>
  <si>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</si>
  <si>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</si>
  <si>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</si>
  <si>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</si>
  <si>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</si>
  <si>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</si>
  <si>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</si>
  <si>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</si>
  <si>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</si>
  <si>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</si>
  <si>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</si>
  <si>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</si>
  <si>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</si>
  <si>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</si>
  <si>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</si>
  <si>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</si>
  <si>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</si>
  <si>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</si>
  <si>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</si>
  <si>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</si>
  <si>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</si>
  <si>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</si>
  <si>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</si>
  <si>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</si>
  <si>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</si>
  <si>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</si>
  <si>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</si>
  <si>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</si>
  <si>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</si>
  <si>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</si>
  <si>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</si>
  <si>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</si>
  <si>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</si>
  <si>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</si>
  <si>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</si>
  <si>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</si>
  <si>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</si>
  <si>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</si>
  <si>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</si>
  <si>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</si>
  <si>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</si>
  <si>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</si>
  <si>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</si>
  <si>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</si>
  <si>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</si>
  <si>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</si>
  <si>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</si>
  <si>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</si>
  <si>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</si>
  <si>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</si>
  <si>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</si>
  <si>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</si>
  <si>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</si>
  <si>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</si>
  <si>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</si>
  <si>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</si>
  <si>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</si>
  <si>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</si>
  <si>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</si>
  <si>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</si>
  <si>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</si>
  <si>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</si>
  <si>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</si>
  <si>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</si>
  <si>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</si>
  <si>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</si>
  <si>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</si>
  <si>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</si>
  <si>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</si>
  <si>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</si>
  <si>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</si>
  <si>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</si>
  <si>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</si>
  <si>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</si>
  <si>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</si>
  <si>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</si>
  <si>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</si>
  <si>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</si>
  <si>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</si>
  <si>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</si>
  <si>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</si>
  <si>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</si>
  <si>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</si>
  <si>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</si>
  <si>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</si>
  <si>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</si>
  <si>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</si>
  <si>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</si>
  <si>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</si>
  <si>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</si>
  <si>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</si>
  <si>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</si>
  <si>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</si>
  <si>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</si>
  <si>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</si>
  <si>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</si>
  <si>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</si>
  <si>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</si>
  <si>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</si>
  <si>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</si>
  <si>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</si>
  <si>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</si>
  <si>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</si>
  <si>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</si>
  <si>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</si>
  <si>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</si>
  <si>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</si>
  <si>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</si>
  <si>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</si>
  <si>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</si>
  <si>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</si>
  <si>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</si>
  <si>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</si>
  <si>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</si>
  <si>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</si>
  <si>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</si>
  <si>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</si>
  <si>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</si>
  <si>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</si>
  <si>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</si>
  <si>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</si>
  <si>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</si>
  <si>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</si>
  <si>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</si>
  <si>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</si>
  <si>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</si>
  <si>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</si>
  <si>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</si>
  <si>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</si>
  <si>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</si>
  <si>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</si>
  <si>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</si>
  <si>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</si>
  <si>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</si>
  <si>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</si>
  <si>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</si>
  <si>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</si>
  <si>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</si>
  <si>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</si>
  <si>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</si>
  <si>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</si>
  <si>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</si>
  <si>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</si>
  <si>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</si>
  <si>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</si>
  <si>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</si>
  <si>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</si>
  <si>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</si>
  <si>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</si>
  <si>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</si>
  <si>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</si>
  <si>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</si>
  <si>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</si>
  <si>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</si>
  <si>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</si>
  <si>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</si>
  <si>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</si>
  <si>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</si>
  <si>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</si>
  <si>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</si>
  <si>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</si>
  <si>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</si>
  <si>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</si>
  <si>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</si>
  <si>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</si>
  <si>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</si>
  <si>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</si>
  <si>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</si>
  <si>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</si>
  <si>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</si>
  <si>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</si>
  <si>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</si>
  <si>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</si>
  <si>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</si>
  <si>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</si>
  <si>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</si>
  <si>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</si>
  <si>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</si>
  <si>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</si>
  <si>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</si>
  <si>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</si>
  <si>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</si>
  <si>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</si>
  <si>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</si>
  <si>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</si>
  <si>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</si>
  <si>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</si>
  <si>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</si>
  <si>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</si>
  <si>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</si>
  <si>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</si>
  <si>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</si>
  <si>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</si>
  <si>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</si>
  <si>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</si>
  <si>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</si>
  <si>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</si>
  <si>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</si>
  <si>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</si>
  <si>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</si>
  <si>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</si>
  <si>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</si>
  <si>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</si>
  <si>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</si>
  <si>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</si>
  <si>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</si>
  <si>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</si>
  <si>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</si>
  <si>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</si>
  <si>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</si>
  <si>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</si>
  <si>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</si>
  <si>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</si>
  <si>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</si>
  <si>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</si>
  <si>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</si>
  <si>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</si>
  <si>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</si>
  <si>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</si>
  <si>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</si>
  <si>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</si>
  <si>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</si>
  <si>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</si>
  <si>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</si>
  <si>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</si>
  <si>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</si>
  <si>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</si>
  <si>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</si>
  <si>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</si>
  <si>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</si>
  <si>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</si>
  <si>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</si>
  <si>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</si>
  <si>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</si>
  <si>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</si>
  <si>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</si>
  <si>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</si>
  <si>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</si>
  <si>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</si>
  <si>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</si>
  <si>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</si>
  <si>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</si>
  <si>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</si>
  <si>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</si>
  <si>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</si>
  <si>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</si>
  <si>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</si>
  <si>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</si>
  <si>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</si>
  <si>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</si>
  <si>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</si>
  <si>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</si>
  <si>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</si>
  <si>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</si>
  <si>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</si>
  <si>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</si>
  <si>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</si>
  <si>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</si>
  <si>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</si>
  <si>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</si>
  <si>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</si>
  <si>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</si>
  <si>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</si>
  <si>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</si>
  <si>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</si>
  <si>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</si>
  <si>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</si>
  <si>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</si>
  <si>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</si>
  <si>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</si>
  <si>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</si>
  <si>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</si>
  <si>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</si>
  <si>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</si>
  <si>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</si>
  <si>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</si>
  <si>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</si>
  <si>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</si>
  <si>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</si>
  <si>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</si>
  <si>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</si>
  <si>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</si>
  <si>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</si>
  <si>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</si>
  <si>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</si>
  <si>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</si>
  <si>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</si>
  <si>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</si>
  <si>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</si>
  <si>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</si>
  <si>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</si>
  <si>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</si>
  <si>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</si>
  <si>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</si>
  <si>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</si>
  <si>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</si>
  <si>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</si>
  <si>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</si>
  <si>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</si>
  <si>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</si>
  <si>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</si>
  <si>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</si>
  <si>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</si>
  <si>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</si>
  <si>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</si>
  <si>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</si>
  <si>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</si>
  <si>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</si>
  <si>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</si>
  <si>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</si>
  <si>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</si>
  <si>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</si>
  <si>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</si>
  <si>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</si>
  <si>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</si>
  <si>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</si>
  <si>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</si>
  <si>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</si>
  <si>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</si>
  <si>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</si>
  <si>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</si>
  <si>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</si>
  <si>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</si>
  <si>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</si>
  <si>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</si>
  <si>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</si>
  <si>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</si>
  <si>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</si>
  <si>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</si>
  <si>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</si>
  <si>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</si>
  <si>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</si>
  <si>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</si>
  <si>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</si>
  <si>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</si>
  <si>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</si>
  <si>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</si>
  <si>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</si>
  <si>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</si>
  <si>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</si>
  <si>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</si>
  <si>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</si>
  <si>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</si>
  <si>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</si>
  <si>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</si>
  <si>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</si>
  <si>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</si>
  <si>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</si>
  <si>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</si>
  <si>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</si>
  <si>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</si>
  <si>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</si>
  <si>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</si>
  <si>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</si>
  <si>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</si>
  <si>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</si>
  <si>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</si>
  <si>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</si>
  <si>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</si>
  <si>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</si>
  <si>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</si>
  <si>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</si>
  <si>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</si>
  <si>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</si>
  <si>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</si>
  <si>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</si>
  <si>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</si>
  <si>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</si>
  <si>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</si>
  <si>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</si>
  <si>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</si>
  <si>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</si>
  <si>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</si>
  <si>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</si>
  <si>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</si>
  <si>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</si>
  <si>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</si>
  <si>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</si>
  <si>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</si>
  <si>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</si>
  <si>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</si>
  <si>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</si>
  <si>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</si>
  <si>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</si>
  <si>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</si>
  <si>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</si>
  <si>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</si>
  <si>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</si>
  <si>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</si>
  <si>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</si>
  <si>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</si>
  <si>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</si>
  <si>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</si>
  <si>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</si>
  <si>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</si>
  <si>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</si>
  <si>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</si>
  <si>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</si>
  <si>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</si>
  <si>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</si>
  <si>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</si>
  <si>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</si>
  <si>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</si>
  <si>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</si>
  <si>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</si>
  <si>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</si>
  <si>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</si>
  <si>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</si>
  <si>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</si>
  <si>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</si>
  <si>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</si>
  <si>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</si>
  <si>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</si>
  <si>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</si>
  <si>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</si>
  <si>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</si>
  <si>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</si>
  <si>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</si>
  <si>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</si>
  <si>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</si>
  <si>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</si>
  <si>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</si>
  <si>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</si>
  <si>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</si>
  <si>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</si>
  <si>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</si>
  <si>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</si>
  <si>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</si>
  <si>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</si>
  <si>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</si>
  <si>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</si>
  <si>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</si>
  <si>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</si>
  <si>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</si>
  <si>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</si>
  <si>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</si>
  <si>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</si>
  <si>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</si>
  <si>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</si>
  <si>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</si>
  <si>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</si>
  <si>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</si>
  <si>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</si>
  <si>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</si>
  <si>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</si>
  <si>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</si>
  <si>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</si>
  <si>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</si>
  <si>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</si>
  <si>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</si>
  <si>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</si>
  <si>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</si>
  <si>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</si>
  <si>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</si>
  <si>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</si>
  <si>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</si>
  <si>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</si>
  <si>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</si>
  <si>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</si>
  <si>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</si>
  <si>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</si>
  <si>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</si>
  <si>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</si>
  <si>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</si>
  <si>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</si>
  <si>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</si>
  <si>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</si>
  <si>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</si>
  <si>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</si>
  <si>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</si>
  <si>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</si>
  <si>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</si>
  <si>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</si>
  <si>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</si>
  <si>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</si>
  <si>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</si>
  <si>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</si>
  <si>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</si>
  <si>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</si>
  <si>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</si>
  <si>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</si>
  <si>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</si>
  <si>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</si>
  <si>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</si>
  <si>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</si>
  <si>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</si>
  <si>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</si>
  <si>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</si>
  <si>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</si>
  <si>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</si>
  <si>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</si>
  <si>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</si>
  <si>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</si>
  <si>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</si>
  <si>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</si>
  <si>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</si>
  <si>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</si>
  <si>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</si>
  <si>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</si>
  <si>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</si>
  <si>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</si>
  <si>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</si>
  <si>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</si>
  <si>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</si>
  <si>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</si>
  <si>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</si>
  <si>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</si>
  <si>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</si>
  <si>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</si>
  <si>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</si>
  <si>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</si>
  <si>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</si>
  <si>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</si>
  <si>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</si>
  <si>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</si>
  <si>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</si>
  <si>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</si>
  <si>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</si>
  <si>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</si>
  <si>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</si>
  <si>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</si>
  <si>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</si>
  <si>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</si>
  <si>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</si>
  <si>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</si>
  <si>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</si>
  <si>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</si>
  <si>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</si>
  <si>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</si>
  <si>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</si>
  <si>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</si>
  <si>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</si>
  <si>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</si>
  <si>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</si>
  <si>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</si>
  <si>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</si>
  <si>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</si>
  <si>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</si>
  <si>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</si>
  <si>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</si>
  <si>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</si>
  <si>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</si>
  <si>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</si>
  <si>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</si>
  <si>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</si>
  <si>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</si>
  <si>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</si>
  <si>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</si>
  <si>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</si>
  <si>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</si>
  <si>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</si>
  <si>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</si>
  <si>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</si>
  <si>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</si>
  <si>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</si>
  <si>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</si>
  <si>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</si>
  <si>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</si>
  <si>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</si>
  <si>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</si>
  <si>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</si>
  <si>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</si>
  <si>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</si>
  <si>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</si>
  <si>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</si>
  <si>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</si>
  <si>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</si>
  <si>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</si>
  <si>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</si>
  <si>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</si>
  <si>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</si>
  <si>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</si>
  <si>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</si>
  <si>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</si>
  <si>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</si>
  <si>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</si>
  <si>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</si>
  <si>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</si>
  <si>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</si>
  <si>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</si>
  <si>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</si>
  <si>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</si>
  <si>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</si>
  <si>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</si>
  <si>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</si>
  <si>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</si>
  <si>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</si>
  <si>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</si>
  <si>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</si>
  <si>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</si>
  <si>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</si>
  <si>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</si>
  <si>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</si>
  <si>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</si>
  <si>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</si>
  <si>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</si>
  <si>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</si>
  <si>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</si>
  <si>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</si>
  <si>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</si>
  <si>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</si>
  <si>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</si>
  <si>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</si>
  <si>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</si>
  <si>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</si>
  <si>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</si>
  <si>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</si>
  <si>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</si>
  <si>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</si>
  <si>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</si>
  <si>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</si>
  <si>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</si>
  <si>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</si>
  <si>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</si>
  <si>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</si>
  <si>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</si>
  <si>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</si>
  <si>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</si>
  <si>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</si>
  <si>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</si>
  <si>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</si>
  <si>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</si>
  <si>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</si>
  <si>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</si>
  <si>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</si>
  <si>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</si>
  <si>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</si>
  <si>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</si>
  <si>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</si>
  <si>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</si>
  <si>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</si>
  <si>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</si>
  <si>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</si>
  <si>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</si>
  <si>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</si>
  <si>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</si>
  <si>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</si>
  <si>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</si>
  <si>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</si>
  <si>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</si>
  <si>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</si>
  <si>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</si>
  <si>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</si>
  <si>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</si>
  <si>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</si>
  <si>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</si>
  <si>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</si>
  <si>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</si>
  <si>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</si>
  <si>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</si>
  <si>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</si>
  <si>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</si>
  <si>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</si>
  <si>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</si>
  <si>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</si>
  <si>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</si>
  <si>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</si>
  <si>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</si>
  <si>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</si>
  <si>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</si>
  <si>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</si>
  <si>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</si>
  <si>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</si>
  <si>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</si>
  <si>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</si>
  <si>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</si>
  <si>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</si>
  <si>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</si>
  <si>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</si>
  <si>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</si>
  <si>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</si>
  <si>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</si>
  <si>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</si>
  <si>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</si>
  <si>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</si>
  <si>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</si>
  <si>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</si>
  <si>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</si>
  <si>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</si>
  <si>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</si>
  <si>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</si>
  <si>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</si>
  <si>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</si>
  <si>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</si>
  <si>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</si>
  <si>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</si>
  <si>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</si>
  <si>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</si>
  <si>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</si>
  <si>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</si>
  <si>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</si>
  <si>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</si>
  <si>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</si>
  <si>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</si>
  <si>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</si>
  <si>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</si>
  <si>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</si>
  <si>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</si>
  <si>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</si>
  <si>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</si>
  <si>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</si>
  <si>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</si>
  <si>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</si>
  <si>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</si>
  <si>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</si>
  <si>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</si>
  <si>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</si>
  <si>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</si>
  <si>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</si>
  <si>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</si>
  <si>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</si>
  <si>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</si>
  <si>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</si>
  <si>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</si>
  <si>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</si>
  <si>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</si>
  <si>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</si>
  <si>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</si>
  <si>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</si>
  <si>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</si>
  <si>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</si>
  <si>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</si>
  <si>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</si>
  <si>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</si>
  <si>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</si>
  <si>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</si>
  <si>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</si>
  <si>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</si>
  <si>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</si>
  <si>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</si>
  <si>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</si>
  <si>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</si>
  <si>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</si>
  <si>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</si>
  <si>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</si>
  <si>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</si>
  <si>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</si>
  <si>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</si>
  <si>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</si>
  <si>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</si>
  <si>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</si>
  <si>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</si>
  <si>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</si>
  <si>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</si>
  <si>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</si>
  <si>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</si>
  <si>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</si>
  <si>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</si>
  <si>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</si>
  <si>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</si>
  <si>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</si>
  <si>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</si>
  <si>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</si>
  <si>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</si>
  <si>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</si>
  <si>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</si>
  <si>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</si>
  <si>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</si>
  <si>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</si>
  <si>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</si>
  <si>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</si>
  <si>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</si>
  <si>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</si>
  <si>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</si>
  <si>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</si>
  <si>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</si>
  <si>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</si>
  <si>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</si>
  <si>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</si>
  <si>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</si>
  <si>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</si>
  <si>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</si>
  <si>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</si>
  <si>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</si>
  <si>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</si>
  <si>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</si>
  <si>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</si>
  <si>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</si>
  <si>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</si>
  <si>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</si>
  <si>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</si>
  <si>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</si>
  <si>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</si>
  <si>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</si>
  <si>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</si>
  <si>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</si>
  <si>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</si>
  <si>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</si>
  <si>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</si>
  <si>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</si>
  <si>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</si>
  <si>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</si>
  <si>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</si>
  <si>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</si>
  <si>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</si>
  <si>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</si>
  <si>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</si>
  <si>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</si>
  <si>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</si>
  <si>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</si>
  <si>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</si>
  <si>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</si>
  <si>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</si>
  <si>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</si>
  <si>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</si>
  <si>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</si>
  <si>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</si>
  <si>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</si>
  <si>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</si>
  <si>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</si>
  <si>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</si>
  <si>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</si>
  <si>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</si>
  <si>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</si>
  <si>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</si>
  <si>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</si>
  <si>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</si>
  <si>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</si>
  <si>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</si>
  <si>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</si>
  <si>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</si>
  <si>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</si>
  <si>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</si>
  <si>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</si>
  <si>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</si>
  <si>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</si>
  <si>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</si>
  <si>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</si>
  <si>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</si>
  <si>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</si>
  <si>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</si>
  <si>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</si>
  <si>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</si>
  <si>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</si>
  <si>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</si>
  <si>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</si>
  <si>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</si>
  <si>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</si>
  <si>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</si>
  <si>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</si>
  <si>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</si>
  <si>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</si>
  <si>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</si>
  <si>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</si>
  <si>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</si>
  <si>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</si>
  <si>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</si>
  <si>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</si>
  <si>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</si>
  <si>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</si>
  <si>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</si>
  <si>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</si>
  <si>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</si>
  <si>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</si>
  <si>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</si>
  <si>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</si>
  <si>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</si>
  <si>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</si>
  <si>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</si>
  <si>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</si>
  <si>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</si>
  <si>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</si>
  <si>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</si>
  <si>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</si>
  <si>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</si>
  <si>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</si>
  <si>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</si>
  <si>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</si>
  <si>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</si>
  <si>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</si>
  <si>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</si>
  <si>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</si>
  <si>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</si>
  <si>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</si>
  <si>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</si>
  <si>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</si>
  <si>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</si>
  <si>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</si>
  <si>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</si>
  <si>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</si>
  <si>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</si>
  <si>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</si>
  <si>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</si>
  <si>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</si>
  <si>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</si>
  <si>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</si>
  <si>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</si>
  <si>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</si>
  <si>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</si>
  <si>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</si>
  <si>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</si>
  <si>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</si>
  <si>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</si>
  <si>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</si>
  <si>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</si>
  <si>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</si>
  <si>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</si>
  <si>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</si>
  <si>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</si>
  <si>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</si>
  <si>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</si>
  <si>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</si>
  <si>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</si>
  <si>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</si>
  <si>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</si>
  <si>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</si>
  <si>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</si>
  <si>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</si>
  <si>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</si>
  <si>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</si>
  <si>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</si>
  <si>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</si>
  <si>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</si>
  <si>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</si>
  <si>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</si>
  <si>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</si>
  <si>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</si>
  <si>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</si>
  <si>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</si>
  <si>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</si>
  <si>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</si>
  <si>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</si>
  <si>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</si>
  <si>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</si>
  <si>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</si>
  <si>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</si>
  <si>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</si>
  <si>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</si>
  <si>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</si>
  <si>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</si>
  <si>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</si>
  <si>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</si>
  <si>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</si>
  <si>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</si>
  <si>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</si>
  <si>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</si>
  <si>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</si>
  <si>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</si>
  <si>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</si>
  <si>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</si>
  <si>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</si>
  <si>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</si>
  <si>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</si>
  <si>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</si>
  <si>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</si>
  <si>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</si>
  <si>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</si>
  <si>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</si>
  <si>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</si>
  <si>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</si>
  <si>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</si>
  <si>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</si>
  <si>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</si>
  <si>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</si>
  <si>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</si>
  <si>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</si>
  <si>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</si>
  <si>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</si>
  <si>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</si>
  <si>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</si>
  <si>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</si>
  <si>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</si>
  <si>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</si>
  <si>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</si>
  <si>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</si>
  <si>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</si>
  <si>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</si>
  <si>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</si>
  <si>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</si>
  <si>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</si>
  <si>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</si>
  <si>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</si>
  <si>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</si>
  <si>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</si>
  <si>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</si>
  <si>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</si>
  <si>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</si>
  <si>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</si>
  <si>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</si>
  <si>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</si>
  <si>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</si>
  <si>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</si>
  <si>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</si>
  <si>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</si>
  <si>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</si>
  <si>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</si>
  <si>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</si>
  <si>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</si>
  <si>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</si>
  <si>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</si>
  <si>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</si>
  <si>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</si>
  <si>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</si>
  <si>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</si>
  <si>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</si>
  <si>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</si>
  <si>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</si>
  <si>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</si>
  <si>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</si>
  <si>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</si>
  <si>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</si>
  <si>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</si>
  <si>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</si>
  <si>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</si>
  <si>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</si>
  <si>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</si>
  <si>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</si>
  <si>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</si>
  <si>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</si>
  <si>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</si>
  <si>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</si>
  <si>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</si>
  <si>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</si>
  <si>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</si>
  <si>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</si>
  <si>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</si>
  <si>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</si>
  <si>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</si>
  <si>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</si>
  <si>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</si>
  <si>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</si>
  <si>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</si>
  <si>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</si>
  <si>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</si>
  <si>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</si>
  <si>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</si>
  <si>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</si>
  <si>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</si>
  <si>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</si>
  <si>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</si>
  <si>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</si>
  <si>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</si>
  <si>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</si>
  <si>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</si>
  <si>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</si>
  <si>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</si>
  <si>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</si>
  <si>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</si>
  <si>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</si>
  <si>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</si>
  <si>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</si>
  <si>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</si>
  <si>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</si>
  <si>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</si>
  <si>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</si>
  <si>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</si>
  <si>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</si>
  <si>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</si>
  <si>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</si>
  <si>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</si>
  <si>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</si>
  <si>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</si>
  <si>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</si>
  <si>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</si>
  <si>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</si>
  <si>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</si>
  <si>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</si>
  <si>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</si>
  <si>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</si>
  <si>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</si>
  <si>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</si>
  <si>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</si>
  <si>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</si>
  <si>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</si>
  <si>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</si>
  <si>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</si>
  <si>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</si>
  <si>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</si>
  <si>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</si>
  <si>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</si>
  <si>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</si>
  <si>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</si>
  <si>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</si>
  <si>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</si>
  <si>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</si>
  <si>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</si>
  <si>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</si>
  <si>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</si>
  <si>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</si>
  <si>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</si>
  <si>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</si>
  <si>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</si>
  <si>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</si>
  <si>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</si>
  <si>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</si>
  <si>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</si>
  <si>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</si>
  <si>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</si>
  <si>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</si>
  <si>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</si>
  <si>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</si>
  <si>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</si>
  <si>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</si>
  <si>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</si>
  <si>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</si>
  <si>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</si>
  <si>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</si>
  <si>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</si>
  <si>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</si>
  <si>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</si>
  <si>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</si>
  <si>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</si>
  <si>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</si>
  <si>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</si>
  <si>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</si>
  <si>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</si>
  <si>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</si>
  <si>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</si>
  <si>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</si>
  <si>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</si>
  <si>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</si>
  <si>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</si>
  <si>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</si>
  <si>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</si>
  <si>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</si>
  <si>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</si>
  <si>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</si>
  <si>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</si>
  <si>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</si>
  <si>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</si>
  <si>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</si>
  <si>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</si>
  <si>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</si>
  <si>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</si>
  <si>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</si>
  <si>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</si>
  <si>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</si>
  <si>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</si>
  <si>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</si>
  <si>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</si>
  <si>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</si>
  <si>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</si>
  <si>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</si>
  <si>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</si>
  <si>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</si>
  <si>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</si>
  <si>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</si>
  <si>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</si>
  <si>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</si>
  <si>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</si>
  <si>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</si>
  <si>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</si>
  <si>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</si>
  <si>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</si>
  <si>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</si>
  <si>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</si>
  <si>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</si>
  <si>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</si>
  <si>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</si>
  <si>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</si>
  <si>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</si>
  <si>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</si>
  <si>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</si>
  <si>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</si>
  <si>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</si>
  <si>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</si>
  <si>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</si>
  <si>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</si>
  <si>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</si>
  <si>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</si>
  <si>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</si>
  <si>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</si>
  <si>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</si>
  <si>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</si>
  <si>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</si>
  <si>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</si>
  <si>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</si>
  <si>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</si>
  <si>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</si>
  <si>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</si>
  <si>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</si>
  <si>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</si>
  <si>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</si>
  <si>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</si>
  <si>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</si>
  <si>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</si>
  <si>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</si>
  <si>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</si>
  <si>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</si>
  <si>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</si>
  <si>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</si>
  <si>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</si>
  <si>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</si>
  <si>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</si>
  <si>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</si>
  <si>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</si>
  <si>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</si>
  <si>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</si>
  <si>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</si>
  <si>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</si>
  <si>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</si>
  <si>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</si>
  <si>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</si>
  <si>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</si>
  <si>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</si>
  <si>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</si>
  <si>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</si>
  <si>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</si>
  <si>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</si>
  <si>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</si>
  <si>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</si>
  <si>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</si>
  <si>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</si>
  <si>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</si>
  <si>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</si>
  <si>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</si>
  <si>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</si>
  <si>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</si>
  <si>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</si>
  <si>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</si>
  <si>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</si>
  <si>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</si>
  <si>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</si>
  <si>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</si>
  <si>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</si>
  <si>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</si>
  <si>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</si>
  <si>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</si>
  <si>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</si>
  <si>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</si>
  <si>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</si>
  <si>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</si>
  <si>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</si>
  <si>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</si>
  <si>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</si>
  <si>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</si>
  <si>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</si>
  <si>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</si>
  <si>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</si>
  <si>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</si>
  <si>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</si>
  <si>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</si>
  <si>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</si>
  <si>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</si>
  <si>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</si>
  <si>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</si>
  <si>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</si>
  <si>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</si>
  <si>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</si>
  <si>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</si>
  <si>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</si>
  <si>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</si>
  <si>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</si>
  <si>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</si>
  <si>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</si>
  <si>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</si>
  <si>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</si>
  <si>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</si>
  <si>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</si>
  <si>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</si>
  <si>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</si>
  <si>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</si>
  <si>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</si>
  <si>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</si>
  <si>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</si>
  <si>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</si>
  <si>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</si>
  <si>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</si>
  <si>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</si>
  <si>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</si>
  <si>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</si>
  <si>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</si>
  <si>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</si>
  <si>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</si>
  <si>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</si>
  <si>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</si>
  <si>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</si>
  <si>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</si>
  <si>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</si>
  <si>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</si>
  <si>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</si>
  <si>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</si>
  <si>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</si>
  <si>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</si>
  <si>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</si>
  <si>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</si>
  <si>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</si>
  <si>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</si>
  <si>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</si>
  <si>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</si>
  <si>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</si>
  <si>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</si>
  <si>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</si>
  <si>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</si>
  <si>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</si>
  <si>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</si>
  <si>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</si>
  <si>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</si>
  <si>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</si>
  <si>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</si>
  <si>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</si>
  <si>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</si>
  <si>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</si>
  <si>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</si>
  <si>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</si>
  <si>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</si>
  <si>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</si>
  <si>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</si>
  <si>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</si>
  <si>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</si>
  <si>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</si>
  <si>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</si>
  <si>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</si>
  <si>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</si>
  <si>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</si>
  <si>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</si>
  <si>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</si>
  <si>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</si>
  <si>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</si>
  <si>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</si>
  <si>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</si>
  <si>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</si>
  <si>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</si>
  <si>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</si>
  <si>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</si>
  <si>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</si>
  <si>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</si>
  <si>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</si>
  <si>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</si>
  <si>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</si>
  <si>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</si>
  <si>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</si>
  <si>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</si>
  <si>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</si>
  <si>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</si>
  <si>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</si>
  <si>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</si>
  <si>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</si>
  <si>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</si>
  <si>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</si>
  <si>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</si>
  <si>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</si>
  <si>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</si>
  <si>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</si>
  <si>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</si>
  <si>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</si>
  <si>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</si>
  <si>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</si>
  <si>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</si>
  <si>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</si>
  <si>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</si>
  <si>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</si>
  <si>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</si>
  <si>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</si>
  <si>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</si>
  <si>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</si>
  <si>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</si>
  <si>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</si>
  <si>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</si>
  <si>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</si>
  <si>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</si>
  <si>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</si>
  <si>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</si>
  <si>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</si>
  <si>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</si>
  <si>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</si>
  <si>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</si>
  <si>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</si>
  <si>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</si>
  <si>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</si>
  <si>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</si>
  <si>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</si>
  <si>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</si>
  <si>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</si>
  <si>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</si>
  <si>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</si>
  <si>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</si>
  <si>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</si>
  <si>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</si>
  <si>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</si>
  <si>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</si>
  <si>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</si>
  <si>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</si>
  <si>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</si>
  <si>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</si>
  <si>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</si>
  <si>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</si>
  <si>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</si>
  <si>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</si>
  <si>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</si>
  <si>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</si>
  <si>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</si>
  <si>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</si>
  <si>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</si>
  <si>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</si>
  <si>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</si>
  <si>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</si>
  <si>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</si>
  <si>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</si>
  <si>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</si>
  <si>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</si>
  <si>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</si>
  <si>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</si>
  <si>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</si>
  <si>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</si>
  <si>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</si>
  <si>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</si>
  <si>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</si>
  <si>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</si>
  <si>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</si>
  <si>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</si>
  <si>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</si>
  <si>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</si>
  <si>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</si>
  <si>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</si>
  <si>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</si>
  <si>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</si>
  <si>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</si>
  <si>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</si>
  <si>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</si>
  <si>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</si>
  <si>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</si>
  <si>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</si>
  <si>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</si>
  <si>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</si>
  <si>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</si>
  <si>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</si>
  <si>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</si>
  <si>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</si>
  <si>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</si>
  <si>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</si>
  <si>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</si>
  <si>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</si>
  <si>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</si>
  <si>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</si>
  <si>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</si>
  <si>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</si>
  <si>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</si>
  <si>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</si>
  <si>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</si>
  <si>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</si>
  <si>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</si>
  <si>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</si>
  <si>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</si>
  <si>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</si>
  <si>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</si>
  <si>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</si>
  <si>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</si>
  <si>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</si>
  <si>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</si>
  <si>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</si>
  <si>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</si>
  <si>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</si>
  <si>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</si>
  <si>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</si>
  <si>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</si>
  <si>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</si>
  <si>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</si>
  <si>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</si>
  <si>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</si>
  <si>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</si>
  <si>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</si>
  <si>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</si>
  <si>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</si>
  <si>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</si>
  <si>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</si>
  <si>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</si>
  <si>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</si>
  <si>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</si>
  <si>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</si>
  <si>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</si>
  <si>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</si>
  <si>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</si>
  <si>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</si>
  <si>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</si>
  <si>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</si>
  <si>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</si>
  <si>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</si>
  <si>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</si>
  <si>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</si>
  <si>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</si>
  <si>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</si>
  <si>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</si>
  <si>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</si>
  <si>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</si>
  <si>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</si>
  <si>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</si>
  <si>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</si>
  <si>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</si>
  <si>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</si>
  <si>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</si>
  <si>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</si>
  <si>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</si>
  <si>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</si>
  <si>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</si>
  <si>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</si>
  <si>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</si>
  <si>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</si>
  <si>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</si>
  <si>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</si>
  <si>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</si>
  <si>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</si>
  <si>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</si>
  <si>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</si>
  <si>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</si>
  <si>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</si>
  <si>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</si>
  <si>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</si>
  <si>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</si>
  <si>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</si>
  <si>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</si>
  <si>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</si>
  <si>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</si>
  <si>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</si>
  <si>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</si>
  <si>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</si>
  <si>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</si>
  <si>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</si>
  <si>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</si>
  <si>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</si>
  <si>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</si>
  <si>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</si>
  <si>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</si>
  <si>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</si>
  <si>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</si>
  <si>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</si>
  <si>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</si>
  <si>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</si>
  <si>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</si>
  <si>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</si>
  <si>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</si>
  <si>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</si>
  <si>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</si>
  <si>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</si>
  <si>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</si>
  <si>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</si>
  <si>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</si>
  <si>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</si>
  <si>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</si>
  <si>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</si>
  <si>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</si>
  <si>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</si>
  <si>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</si>
  <si>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</si>
  <si>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</si>
  <si>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</si>
  <si>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</si>
  <si>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</si>
  <si>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</si>
  <si>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</si>
  <si>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</si>
  <si>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</si>
  <si>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</si>
  <si>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</si>
  <si>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</si>
  <si>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</si>
  <si>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</si>
  <si>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</si>
  <si>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</si>
  <si>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</si>
  <si>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</si>
  <si>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</si>
  <si>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</si>
  <si>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</si>
  <si>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</si>
  <si>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</si>
  <si>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</si>
  <si>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</si>
  <si>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</si>
  <si>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</si>
  <si>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</si>
  <si>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</si>
  <si>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</si>
  <si>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</si>
  <si>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</si>
  <si>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</si>
  <si>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</si>
  <si>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</si>
  <si>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</si>
  <si>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</si>
  <si>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</si>
  <si>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</si>
  <si>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</si>
  <si>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</si>
  <si>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</si>
  <si>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</si>
  <si>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</si>
  <si>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</si>
  <si>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</si>
  <si>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</si>
  <si>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</si>
  <si>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</si>
  <si>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</si>
  <si>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</si>
  <si>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</si>
  <si>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</si>
  <si>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</si>
  <si>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</si>
  <si>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</si>
  <si>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</si>
  <si>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</si>
  <si>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</si>
  <si>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</si>
  <si>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</si>
  <si>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</si>
  <si>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</si>
  <si>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</si>
  <si>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</si>
  <si>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</si>
  <si>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</si>
  <si>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</si>
  <si>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</si>
  <si>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</si>
  <si>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</si>
  <si>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</si>
  <si>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</si>
  <si>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</si>
  <si>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</si>
  <si>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</si>
  <si>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</si>
  <si>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</si>
  <si>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</si>
  <si>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</si>
  <si>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</si>
  <si>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</si>
  <si>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</si>
  <si>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</si>
  <si>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</si>
  <si>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</si>
  <si>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</si>
  <si>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</si>
  <si>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</si>
  <si>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</si>
  <si>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</si>
  <si>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</si>
  <si>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</si>
  <si>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</si>
  <si>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</si>
  <si>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</si>
  <si>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</si>
  <si>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</si>
  <si>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</si>
  <si>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</si>
  <si>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</si>
  <si>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</si>
  <si>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</si>
  <si>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</si>
  <si>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</si>
  <si>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</si>
  <si>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</si>
  <si>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</si>
  <si>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</si>
  <si>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</si>
  <si>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</si>
  <si>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</si>
  <si>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</si>
  <si>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</si>
  <si>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</si>
  <si>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</si>
  <si>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</si>
  <si>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</si>
  <si>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</si>
  <si>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</si>
  <si>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</si>
  <si>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</si>
  <si>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</si>
  <si>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</si>
  <si>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</si>
  <si>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</si>
  <si>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</si>
  <si>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</si>
  <si>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</si>
  <si>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</si>
  <si>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</si>
  <si>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</si>
  <si>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</si>
  <si>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</si>
  <si>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</si>
  <si>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</si>
  <si>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</si>
  <si>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</si>
  <si>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</si>
  <si>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</si>
  <si>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</si>
  <si>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</si>
  <si>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</si>
  <si>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</si>
  <si>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</si>
  <si>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</si>
  <si>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</si>
  <si>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</si>
  <si>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</si>
  <si>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</si>
  <si>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</si>
  <si>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</si>
  <si>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</si>
  <si>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</si>
  <si>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</si>
  <si>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</si>
  <si>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</si>
  <si>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</si>
  <si>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</si>
  <si>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</si>
  <si>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</si>
  <si>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</si>
  <si>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</si>
  <si>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</si>
  <si>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</si>
  <si>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</si>
  <si>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</si>
  <si>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</si>
  <si>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</si>
  <si>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</si>
  <si>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</si>
  <si>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</si>
  <si>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</si>
  <si>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</si>
  <si>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</si>
  <si>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</si>
  <si>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</si>
  <si>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</si>
  <si>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</si>
  <si>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</si>
  <si>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</si>
  <si>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</si>
  <si>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</si>
  <si>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</si>
  <si>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</si>
  <si>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</si>
  <si>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</si>
  <si>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</si>
  <si>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</si>
  <si>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</si>
  <si>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</si>
  <si>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</si>
  <si>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</si>
  <si>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</si>
  <si>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</si>
  <si>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</si>
  <si>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</si>
  <si>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</si>
  <si>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</si>
  <si>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</si>
  <si>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</si>
  <si>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</si>
  <si>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</si>
  <si>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</si>
  <si>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</si>
  <si>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</si>
  <si>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</si>
  <si>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</si>
  <si>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</si>
  <si>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</si>
  <si>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</si>
  <si>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</si>
  <si>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</si>
  <si>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</si>
  <si>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</si>
  <si>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</si>
  <si>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</si>
  <si>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</si>
  <si>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</si>
  <si>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</si>
  <si>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</si>
  <si>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</si>
  <si>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</si>
  <si>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</si>
  <si>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</si>
  <si>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</si>
  <si>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</si>
  <si>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</si>
  <si>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</si>
  <si>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</si>
  <si>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</si>
  <si>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</si>
  <si>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</si>
  <si>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</si>
  <si>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</si>
  <si>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</si>
  <si>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</si>
  <si>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</si>
  <si>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</si>
  <si>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</si>
  <si>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</si>
  <si>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</si>
  <si>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</si>
  <si>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</si>
  <si>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</si>
  <si>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</si>
  <si>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</si>
  <si>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</si>
  <si>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</si>
  <si>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</si>
  <si>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</si>
  <si>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</si>
  <si>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</si>
  <si>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</si>
  <si>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</si>
  <si>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</si>
  <si>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</si>
  <si>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</si>
  <si>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</si>
  <si>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</si>
  <si>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</si>
  <si>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</si>
  <si>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</si>
  <si>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</si>
  <si>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</si>
  <si>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</si>
  <si>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</si>
  <si>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</si>
  <si>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</si>
  <si>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</si>
  <si>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</si>
  <si>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</si>
  <si>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</si>
  <si>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</si>
  <si>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</si>
  <si>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</si>
  <si>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</si>
  <si>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</si>
  <si>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</si>
  <si>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</si>
  <si>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</si>
  <si>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</si>
  <si>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</si>
  <si>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</si>
  <si>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</si>
  <si>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</si>
  <si>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</si>
  <si>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</si>
  <si>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</si>
  <si>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</si>
  <si>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</si>
  <si>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</si>
  <si>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</si>
  <si>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</si>
  <si>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</si>
  <si>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</si>
  <si>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</si>
  <si>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</si>
  <si>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</si>
  <si>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</si>
  <si>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</si>
  <si>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</si>
  <si>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</si>
  <si>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</si>
  <si>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</si>
  <si>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</si>
  <si>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</si>
  <si>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</si>
  <si>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</si>
  <si>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</si>
  <si>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</si>
  <si>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</si>
  <si>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</si>
  <si>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</si>
  <si>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</si>
  <si>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</si>
  <si>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</si>
  <si>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</si>
  <si>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</si>
  <si>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</si>
  <si>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</si>
  <si>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</si>
  <si>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</si>
  <si>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</si>
  <si>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</si>
  <si>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</si>
  <si>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</si>
  <si>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</si>
  <si>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</si>
  <si>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</si>
  <si>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</si>
  <si>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</si>
  <si>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</si>
  <si>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</si>
  <si>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</si>
  <si>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</si>
  <si>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</si>
  <si>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</si>
  <si>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</si>
  <si>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</si>
  <si>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</si>
  <si>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</si>
  <si>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</si>
  <si>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</si>
  <si>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</si>
  <si>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</si>
  <si>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</si>
  <si>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</si>
  <si>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</si>
  <si>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</si>
  <si>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</si>
  <si>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</si>
  <si>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</si>
  <si>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</si>
  <si>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</si>
  <si>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</si>
  <si>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</si>
  <si>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</si>
  <si>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</si>
  <si>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</si>
  <si>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</si>
  <si>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</si>
  <si>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</si>
  <si>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</si>
  <si>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</si>
  <si>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</si>
  <si>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</si>
  <si>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</si>
  <si>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</si>
  <si>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</si>
  <si>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</si>
  <si>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</si>
  <si>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</si>
  <si>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</si>
  <si>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</si>
  <si>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</si>
  <si>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</si>
  <si>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</si>
  <si>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</si>
  <si>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</si>
  <si>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</si>
  <si>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</si>
  <si>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</si>
  <si>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</si>
  <si>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</si>
  <si>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</si>
  <si>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</si>
  <si>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</si>
  <si>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</si>
  <si>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</si>
  <si>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</si>
  <si>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</si>
  <si>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</si>
  <si>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</si>
  <si>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</si>
  <si>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</si>
  <si>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</si>
  <si>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</si>
  <si>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</si>
  <si>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</si>
  <si>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</si>
  <si>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</si>
  <si>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</si>
  <si>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</si>
  <si>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</si>
  <si>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</si>
  <si>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</si>
  <si>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</si>
  <si>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</si>
  <si>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</si>
  <si>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</si>
  <si>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</si>
  <si>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</si>
  <si>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</si>
  <si>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</si>
  <si>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</si>
  <si>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</si>
  <si>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</si>
  <si>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</si>
  <si>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</si>
  <si>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</si>
  <si>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</si>
  <si>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</si>
  <si>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</si>
  <si>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</si>
  <si>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</si>
  <si>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</si>
  <si>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</si>
  <si>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</si>
  <si>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</si>
  <si>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</si>
  <si>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</si>
  <si>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</si>
  <si>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</si>
  <si>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</si>
  <si>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</si>
  <si>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</si>
  <si>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</si>
  <si>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</si>
  <si>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</si>
  <si>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</si>
  <si>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</si>
  <si>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</si>
  <si>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</si>
  <si>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</si>
  <si>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</si>
  <si>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</si>
  <si>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</si>
  <si>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</si>
  <si>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</si>
  <si>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</si>
  <si>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</si>
  <si>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</si>
  <si>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</si>
  <si>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</si>
  <si>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</si>
  <si>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</si>
  <si>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</si>
  <si>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</si>
  <si>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</si>
  <si>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</si>
  <si>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</si>
  <si>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</si>
  <si>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</si>
  <si>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</si>
  <si>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</si>
  <si>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</si>
  <si>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</si>
  <si>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</si>
  <si>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</si>
  <si>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</si>
  <si>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</si>
  <si>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</si>
  <si>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</si>
  <si>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</si>
  <si>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</si>
  <si>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</si>
  <si>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</si>
  <si>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</si>
  <si>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</si>
  <si>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</si>
  <si>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</si>
  <si>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</si>
  <si>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</si>
  <si>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</si>
  <si>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</si>
  <si>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</si>
  <si>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</si>
  <si>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</si>
  <si>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</si>
  <si>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</si>
  <si>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</si>
  <si>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</si>
  <si>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</si>
  <si>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</si>
  <si>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</si>
  <si>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</si>
  <si>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</si>
  <si>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</si>
  <si>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</si>
  <si>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</si>
  <si>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</si>
  <si>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</si>
  <si>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</si>
  <si>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</si>
  <si>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</si>
  <si>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</si>
  <si>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</si>
  <si>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</si>
  <si>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</si>
  <si>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</si>
  <si>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</si>
  <si>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</si>
  <si>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</si>
  <si>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</si>
  <si>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</si>
  <si>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</si>
  <si>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</si>
  <si>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</si>
  <si>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</si>
  <si>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</si>
  <si>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</si>
  <si>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</si>
  <si>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</si>
  <si>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</si>
  <si>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</si>
  <si>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</si>
  <si>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</si>
  <si>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</si>
  <si>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</si>
  <si>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</si>
  <si>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</si>
  <si>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</si>
  <si>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</si>
  <si>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</si>
  <si>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</si>
  <si>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</si>
  <si>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</si>
  <si>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</si>
  <si>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</si>
  <si>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</si>
  <si>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</si>
  <si>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</si>
  <si>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</si>
  <si>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</si>
  <si>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</si>
  <si>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</si>
  <si>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</si>
  <si>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</si>
  <si>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</si>
  <si>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</si>
  <si>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</si>
  <si>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</si>
  <si>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</si>
  <si>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</si>
  <si>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</si>
  <si>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</si>
  <si>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</si>
  <si>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</si>
  <si>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</si>
  <si>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</si>
  <si>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</si>
  <si>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</si>
  <si>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</si>
  <si>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</si>
  <si>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</si>
  <si>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</si>
  <si>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</si>
  <si>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</si>
  <si>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</si>
  <si>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</si>
  <si>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</si>
  <si>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</si>
  <si>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</si>
  <si>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</si>
  <si>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</si>
  <si>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</si>
  <si>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</si>
  <si>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</si>
  <si>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</si>
  <si>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</si>
  <si>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</si>
  <si>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</si>
  <si>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</si>
  <si>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</si>
  <si>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</si>
  <si>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</si>
  <si>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</si>
  <si>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</si>
  <si>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</si>
  <si>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</si>
  <si>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</si>
  <si>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</si>
  <si>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</si>
  <si>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</si>
  <si>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</si>
  <si>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</si>
  <si>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</si>
  <si>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</si>
  <si>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</si>
  <si>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</si>
  <si>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</si>
  <si>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</si>
  <si>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</si>
  <si>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</si>
  <si>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</si>
  <si>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</si>
  <si>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</si>
  <si>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</si>
  <si>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</si>
  <si>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</si>
  <si>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</si>
  <si>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</si>
  <si>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</si>
  <si>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</si>
  <si>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</si>
  <si>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</si>
  <si>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</si>
  <si>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</si>
  <si>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</si>
  <si>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</si>
  <si>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</si>
  <si>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</si>
  <si>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</si>
  <si>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</si>
  <si>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</si>
  <si>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</si>
  <si>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</si>
  <si>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</si>
  <si>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</si>
  <si>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</si>
  <si>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</si>
  <si>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</si>
  <si>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</si>
  <si>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</si>
  <si>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</si>
  <si>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</si>
  <si>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</si>
  <si>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</si>
  <si>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</si>
  <si>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</si>
  <si>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</si>
  <si>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</si>
  <si>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</si>
  <si>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</si>
  <si>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</si>
  <si>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</si>
  <si>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</si>
  <si>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</si>
  <si>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</si>
  <si>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</si>
  <si>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</si>
  <si>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</si>
  <si>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</si>
  <si>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</si>
  <si>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</si>
  <si>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</si>
  <si>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</si>
  <si>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</si>
  <si>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</si>
  <si>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</si>
  <si>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</si>
  <si>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</si>
  <si>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</si>
  <si>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</si>
  <si>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</si>
  <si>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</si>
  <si>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</si>
  <si>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</si>
  <si>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</si>
  <si>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</si>
  <si>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</si>
  <si>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</si>
  <si>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</si>
  <si>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</si>
  <si>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</si>
  <si>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</si>
  <si>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</si>
  <si>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</si>
  <si>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</si>
  <si>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</si>
  <si>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</si>
  <si>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</si>
  <si>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</si>
  <si>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</si>
  <si>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</si>
  <si>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</si>
  <si>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</si>
  <si>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</si>
  <si>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</si>
  <si>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</si>
  <si>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</si>
  <si>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</si>
  <si>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</si>
  <si>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</si>
  <si>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</si>
  <si>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</si>
  <si>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</si>
  <si>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</si>
  <si>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</si>
  <si>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</si>
  <si>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</si>
  <si>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</si>
  <si>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</si>
  <si>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</si>
  <si>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</si>
  <si>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</si>
  <si>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</si>
  <si>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</si>
  <si>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</si>
  <si>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</si>
  <si>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</si>
  <si>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</si>
  <si>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</si>
  <si>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</si>
  <si>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</si>
  <si>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</si>
  <si>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</si>
  <si>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</si>
  <si>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</si>
  <si>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</si>
  <si>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</si>
  <si>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</si>
  <si>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</si>
  <si>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</si>
  <si>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</si>
  <si>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</si>
  <si>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</si>
  <si>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</si>
  <si>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</si>
  <si>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</si>
  <si>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</si>
  <si>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</si>
  <si>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</si>
  <si>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</si>
  <si>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</si>
  <si>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</si>
  <si>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</si>
  <si>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</si>
  <si>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</si>
  <si>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</si>
  <si>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</si>
  <si>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</si>
  <si>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</si>
  <si>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</si>
  <si>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</si>
  <si>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</si>
  <si>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</si>
  <si>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</si>
  <si>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</si>
  <si>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</si>
  <si>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</si>
  <si>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</si>
  <si>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</si>
  <si>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</si>
  <si>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</si>
  <si>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</si>
  <si>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</si>
  <si>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</si>
  <si>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</si>
  <si>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</si>
  <si>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</si>
  <si>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</si>
  <si>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</si>
  <si>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</si>
  <si>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</si>
  <si>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</si>
  <si>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</si>
  <si>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</si>
  <si>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</si>
  <si>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</si>
  <si>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</si>
  <si>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</si>
  <si>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</si>
  <si>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</si>
  <si>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</si>
  <si>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</si>
  <si>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</si>
  <si>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</si>
  <si>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</si>
  <si>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</si>
  <si>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</si>
  <si>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</si>
  <si>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</si>
  <si>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</si>
  <si>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</si>
  <si>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</si>
  <si>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</si>
  <si>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</si>
  <si>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</si>
  <si>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</si>
  <si>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</si>
  <si>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</si>
  <si>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</si>
  <si>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</si>
  <si>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</si>
  <si>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</si>
  <si>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</si>
  <si>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</si>
  <si>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</si>
  <si>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</si>
  <si>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</si>
  <si>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</si>
  <si>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</si>
  <si>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</si>
  <si>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</si>
  <si>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</si>
  <si>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</si>
  <si>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</si>
  <si>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</si>
  <si>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</si>
  <si>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</si>
  <si>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</si>
  <si>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</si>
  <si>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</si>
  <si>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</si>
  <si>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</si>
  <si>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</si>
  <si>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</si>
  <si>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</si>
  <si>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</si>
  <si>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</si>
  <si>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</si>
  <si>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</si>
  <si>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</si>
  <si>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</si>
  <si>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</si>
  <si>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</si>
  <si>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</si>
  <si>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</si>
  <si>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</si>
  <si>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</si>
  <si>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</si>
  <si>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</si>
  <si>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</si>
  <si>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</si>
  <si>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</si>
  <si>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</si>
  <si>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</si>
  <si>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</si>
  <si>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</si>
  <si>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</si>
  <si>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</si>
  <si>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</si>
  <si>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</si>
  <si>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</si>
  <si>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</si>
  <si>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</si>
  <si>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</si>
  <si>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</si>
  <si>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</si>
  <si>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</si>
  <si>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</si>
  <si>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</si>
  <si>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</si>
  <si>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</si>
  <si>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</si>
  <si>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</si>
  <si>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</si>
  <si>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</si>
  <si>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</si>
  <si>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</si>
  <si>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</si>
  <si>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</si>
  <si>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</si>
  <si>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</si>
  <si>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</si>
  <si>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</si>
  <si>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</si>
  <si>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</si>
  <si>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</si>
  <si>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</si>
  <si>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</si>
  <si>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</si>
  <si>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</si>
  <si>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</si>
  <si>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</si>
  <si>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</si>
  <si>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</si>
  <si>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</si>
  <si>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</si>
  <si>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</si>
  <si>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</si>
  <si>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</si>
  <si>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</si>
  <si>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</si>
  <si>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</si>
  <si>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</si>
  <si>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</si>
  <si>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</si>
  <si>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</si>
  <si>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</si>
  <si>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</si>
  <si>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</si>
  <si>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</si>
  <si>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</si>
  <si>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</si>
  <si>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</si>
  <si>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</si>
  <si>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</si>
  <si>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</si>
  <si>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</si>
  <si>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</si>
  <si>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</si>
  <si>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</si>
  <si>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</si>
  <si>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</si>
  <si>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</si>
  <si>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</si>
  <si>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</si>
  <si>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</si>
  <si>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</si>
  <si>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</si>
  <si>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</si>
  <si>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</si>
  <si>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</si>
  <si>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</si>
  <si>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</si>
  <si>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</si>
  <si>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</si>
  <si>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</si>
  <si>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</si>
  <si>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</si>
  <si>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</si>
  <si>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</si>
  <si>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</si>
  <si>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</si>
  <si>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</si>
  <si>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</si>
  <si>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</si>
  <si>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</si>
  <si>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</si>
  <si>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</si>
  <si>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</si>
  <si>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</si>
  <si>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</si>
  <si>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</si>
  <si>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</si>
  <si>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</si>
  <si>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</si>
  <si>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</si>
  <si>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</si>
  <si>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</si>
  <si>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</si>
  <si>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</si>
  <si>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</si>
  <si>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</si>
  <si>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</si>
  <si>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</si>
  <si>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</si>
  <si>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</si>
  <si>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</si>
  <si>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</si>
  <si>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</si>
  <si>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</si>
  <si>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</si>
  <si>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</si>
  <si>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</si>
  <si>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</si>
  <si>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</si>
  <si>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</si>
  <si>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</si>
  <si>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</si>
  <si>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</si>
  <si>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</si>
  <si>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</si>
  <si>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</si>
  <si>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</si>
  <si>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</si>
  <si>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</si>
  <si>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</si>
  <si>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</si>
  <si>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</si>
  <si>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</si>
  <si>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</si>
  <si>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</si>
  <si>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</si>
  <si>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</si>
  <si>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</si>
  <si>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</si>
  <si>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</si>
  <si>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</si>
  <si>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</si>
  <si>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</si>
  <si>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</si>
  <si>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</si>
  <si>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</si>
  <si>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</si>
  <si>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</si>
  <si>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</si>
  <si>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</si>
  <si>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</si>
  <si>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</si>
  <si>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</si>
  <si>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</si>
  <si>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</si>
  <si>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</si>
  <si>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</si>
  <si>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</si>
  <si>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</si>
  <si>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</si>
  <si>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</si>
  <si>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</si>
  <si>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</si>
  <si>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</si>
  <si>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</si>
  <si>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</si>
  <si>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</si>
  <si>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</si>
  <si>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</si>
  <si>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</si>
  <si>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</si>
  <si>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</si>
  <si>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</si>
  <si>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</si>
  <si>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</si>
  <si>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</si>
  <si>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</si>
  <si>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</si>
  <si>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</si>
  <si>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</si>
  <si>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</si>
  <si>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</si>
  <si>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</si>
  <si>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</si>
  <si>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</si>
  <si>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</si>
  <si>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</si>
  <si>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</si>
  <si>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</si>
  <si>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</si>
  <si>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</si>
  <si>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</si>
  <si>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</si>
  <si>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</si>
  <si>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</si>
  <si>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</si>
  <si>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</si>
  <si>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</si>
  <si>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</si>
  <si>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</si>
  <si>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</si>
  <si>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</si>
  <si>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</si>
  <si>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</si>
  <si>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</si>
  <si>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</si>
  <si>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</si>
  <si>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</si>
  <si>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</si>
  <si>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</si>
  <si>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</si>
  <si>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</si>
  <si>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</si>
  <si>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</si>
  <si>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</si>
  <si>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</si>
  <si>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</si>
  <si>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</si>
  <si>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</si>
  <si>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</si>
  <si>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</si>
  <si>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</si>
  <si>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</si>
  <si>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</si>
  <si>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</si>
  <si>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</si>
  <si>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</si>
  <si>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</si>
  <si>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</si>
  <si>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</si>
  <si>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</si>
  <si>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</si>
  <si>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</si>
  <si>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</si>
  <si>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</si>
  <si>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</si>
  <si>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</si>
  <si>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</si>
  <si>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</si>
  <si>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</si>
  <si>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</si>
  <si>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</si>
  <si>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</si>
  <si>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</si>
  <si>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</si>
  <si>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</si>
  <si>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</si>
  <si>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</si>
  <si>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</si>
  <si>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</si>
  <si>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</si>
  <si>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</si>
  <si>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</si>
  <si>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</si>
  <si>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</si>
  <si>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</si>
  <si>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</si>
  <si>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</si>
  <si>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</si>
  <si>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</si>
  <si>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</si>
  <si>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</si>
  <si>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</si>
  <si>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</si>
  <si>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</si>
  <si>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</si>
  <si>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</si>
  <si>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</si>
  <si>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</si>
  <si>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</si>
  <si>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</si>
  <si>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</si>
  <si>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</si>
  <si>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</si>
  <si>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</si>
  <si>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</si>
  <si>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</si>
  <si>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</si>
  <si>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</si>
  <si>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</si>
  <si>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</si>
  <si>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</si>
  <si>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</si>
  <si>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</si>
  <si>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</si>
  <si>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</si>
  <si>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</si>
  <si>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</si>
  <si>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</si>
  <si>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</si>
  <si>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</si>
  <si>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</si>
  <si>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</si>
  <si>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</si>
  <si>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</si>
  <si>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</si>
  <si>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</si>
  <si>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</si>
  <si>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</si>
  <si>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</si>
  <si>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</si>
  <si>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</si>
  <si>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</si>
  <si>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</si>
  <si>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</si>
  <si>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</si>
  <si>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</si>
  <si>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</si>
  <si>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</si>
  <si>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</si>
  <si>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</si>
  <si>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</si>
  <si>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</si>
  <si>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</si>
  <si>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</si>
  <si>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</si>
  <si>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</si>
  <si>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</si>
  <si>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</si>
  <si>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</si>
  <si>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</si>
  <si>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</si>
  <si>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</si>
  <si>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</si>
  <si>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</si>
  <si>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</si>
  <si>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</si>
  <si>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</si>
  <si>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</si>
  <si>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</si>
  <si>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</si>
  <si>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</si>
  <si>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</si>
  <si>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</si>
  <si>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</si>
  <si>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</si>
  <si>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</si>
  <si>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</si>
  <si>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</si>
  <si>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</si>
  <si>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</si>
  <si>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</si>
  <si>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</si>
  <si>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</si>
  <si>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</si>
  <si>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</si>
  <si>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</si>
  <si>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</si>
  <si>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</si>
  <si>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</si>
  <si>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</si>
  <si>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</si>
  <si>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</si>
  <si>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</si>
  <si>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</si>
  <si>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</si>
  <si>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</si>
  <si>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</si>
  <si>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</si>
  <si>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</si>
  <si>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</si>
  <si>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</si>
  <si>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</si>
  <si>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</si>
  <si>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</si>
  <si>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</si>
  <si>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</si>
  <si>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</si>
  <si>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</si>
  <si>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</si>
  <si>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</si>
  <si>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</si>
  <si>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</si>
  <si>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</si>
  <si>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</si>
  <si>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</si>
  <si>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</si>
  <si>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</si>
  <si>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</si>
  <si>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</si>
  <si>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</si>
  <si>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</si>
  <si>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</si>
  <si>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</si>
  <si>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</si>
  <si>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</si>
  <si>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</si>
  <si>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</si>
  <si>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</si>
  <si>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</si>
  <si>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</si>
  <si>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</si>
  <si>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</si>
  <si>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</si>
  <si>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</si>
  <si>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</si>
  <si>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</si>
  <si>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</si>
  <si>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</si>
  <si>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</si>
  <si>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</si>
  <si>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</si>
  <si>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</si>
  <si>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</si>
  <si>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</si>
  <si>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</si>
  <si>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</si>
  <si>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</si>
  <si>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</si>
  <si>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</si>
  <si>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</si>
  <si>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</si>
  <si>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</si>
  <si>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</si>
  <si>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</si>
  <si>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</si>
  <si>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</si>
  <si>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</si>
  <si>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</si>
  <si>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</si>
  <si>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</si>
  <si>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</si>
  <si>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</si>
  <si>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</si>
  <si>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</si>
  <si>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</si>
  <si>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</si>
  <si>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</si>
  <si>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</si>
  <si>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</si>
  <si>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</si>
  <si>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</si>
  <si>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</si>
  <si>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</si>
  <si>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</si>
  <si>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</si>
  <si>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</si>
  <si>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</si>
  <si>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</si>
  <si>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</si>
  <si>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</si>
  <si>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</si>
  <si>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</si>
  <si>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</si>
  <si>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</si>
  <si>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</si>
  <si>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</si>
  <si>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</si>
  <si>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</si>
  <si>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</si>
  <si>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</si>
  <si>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</si>
  <si>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</si>
  <si>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</si>
  <si>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</si>
  <si>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</si>
  <si>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</si>
  <si>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</si>
  <si>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</si>
  <si>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</si>
  <si>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</si>
  <si>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</si>
  <si>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</si>
  <si>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</si>
  <si>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</si>
  <si>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</si>
  <si>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</si>
  <si>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</si>
  <si>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</si>
  <si>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</si>
  <si>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</si>
  <si>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</si>
  <si>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</si>
  <si>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</si>
  <si>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</si>
  <si>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</si>
  <si>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</si>
  <si>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</si>
  <si>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</si>
  <si>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</si>
  <si>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</si>
  <si>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</si>
  <si>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</si>
  <si>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</si>
  <si>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</si>
  <si>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</si>
  <si>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</si>
  <si>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</si>
  <si>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</si>
  <si>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</si>
  <si>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</si>
  <si>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</si>
  <si>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</si>
  <si>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</si>
  <si>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</si>
  <si>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</si>
  <si>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</si>
  <si>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</si>
  <si>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</si>
  <si>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</si>
  <si>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</si>
  <si>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</si>
  <si>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</si>
  <si>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</si>
  <si>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</si>
  <si>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</si>
  <si>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</si>
  <si>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</si>
  <si>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</si>
  <si>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</si>
  <si>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</si>
  <si>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</si>
  <si>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</si>
  <si>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</si>
  <si>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</si>
  <si>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</si>
  <si>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</si>
  <si>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</si>
  <si>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</si>
  <si>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</si>
  <si>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</si>
  <si>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</si>
  <si>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</si>
  <si>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</si>
  <si>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</si>
  <si>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</si>
  <si>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</si>
  <si>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</si>
  <si>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</si>
  <si>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</si>
  <si>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</si>
  <si>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</si>
  <si>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</si>
  <si>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</si>
  <si>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</si>
  <si>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</si>
  <si>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</si>
  <si>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</si>
  <si>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</si>
  <si>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</si>
  <si>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</si>
  <si>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</si>
  <si>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</si>
  <si>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</si>
  <si>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</si>
  <si>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</si>
  <si>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</si>
  <si>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</si>
  <si>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</si>
  <si>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</si>
  <si>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</si>
  <si>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</si>
  <si>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</si>
  <si>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</si>
  <si>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</si>
  <si>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</si>
  <si>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</si>
  <si>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</si>
  <si>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</si>
  <si>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</si>
  <si>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</si>
  <si>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</si>
  <si>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</si>
  <si>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</si>
  <si>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</si>
  <si>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</si>
  <si>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</si>
  <si>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</si>
  <si>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</si>
  <si>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</si>
  <si>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</si>
  <si>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</si>
  <si>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</si>
  <si>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</si>
  <si>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</si>
  <si>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</si>
  <si>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</si>
  <si>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</si>
  <si>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</si>
  <si>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</si>
  <si>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</si>
  <si>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</si>
  <si>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</si>
  <si>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</si>
  <si>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</si>
  <si>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</si>
  <si>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</si>
  <si>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</si>
  <si>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</si>
  <si>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</si>
  <si>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</si>
  <si>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</si>
  <si>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</si>
  <si>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</si>
  <si>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</si>
  <si>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</si>
  <si>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</si>
  <si>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</si>
  <si>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</si>
  <si>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</si>
  <si>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</si>
  <si>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</si>
  <si>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</si>
  <si>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</si>
  <si>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</si>
  <si>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</si>
  <si>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</si>
  <si>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</si>
  <si>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</si>
  <si>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</si>
  <si>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</si>
  <si>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</si>
  <si>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</si>
  <si>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</si>
  <si>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</si>
  <si>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</si>
  <si>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</si>
  <si>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</si>
  <si>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</si>
  <si>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</si>
  <si>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</si>
  <si>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</si>
  <si>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</si>
  <si>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</si>
  <si>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</si>
  <si>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</si>
  <si>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</si>
  <si>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</si>
  <si>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</si>
  <si>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</si>
  <si>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</si>
  <si>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</si>
  <si>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</si>
  <si>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</si>
  <si>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</si>
  <si>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</si>
  <si>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</si>
  <si>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</si>
  <si>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</si>
  <si>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</si>
  <si>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</si>
  <si>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</si>
  <si>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</si>
  <si>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</si>
  <si>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</si>
  <si>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</si>
  <si>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</si>
  <si>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</si>
  <si>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</si>
  <si>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</si>
  <si>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</si>
  <si>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</si>
  <si>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</si>
  <si>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</si>
  <si>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</si>
  <si>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</si>
  <si>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</si>
  <si>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</si>
  <si>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</si>
  <si>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</si>
  <si>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</si>
  <si>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</si>
  <si>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</si>
  <si>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</si>
  <si>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</si>
  <si>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</si>
  <si>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</si>
  <si>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</si>
  <si>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</si>
  <si>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</si>
  <si>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</si>
  <si>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</si>
  <si>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</si>
  <si>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</si>
  <si>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</si>
  <si>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</si>
  <si>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</si>
  <si>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</si>
  <si>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</si>
  <si>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</si>
  <si>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</si>
  <si>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</si>
  <si>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</si>
  <si>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</si>
  <si>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</si>
  <si>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</si>
  <si>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</si>
  <si>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</si>
  <si>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</si>
  <si>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</si>
  <si>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</si>
  <si>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</si>
  <si>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</si>
  <si>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</si>
  <si>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</si>
  <si>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</si>
  <si>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</si>
  <si>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</si>
  <si>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</si>
  <si>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</si>
  <si>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</si>
  <si>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</si>
  <si>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</si>
  <si>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</si>
  <si>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</si>
  <si>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</si>
  <si>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</si>
  <si>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</si>
  <si>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</si>
  <si>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</si>
  <si>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</si>
  <si>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</si>
  <si>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</si>
  <si>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</si>
  <si>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</si>
  <si>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</si>
  <si>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</si>
  <si>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</si>
  <si>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</si>
  <si>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</si>
  <si>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</si>
  <si>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</si>
  <si>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</si>
  <si>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</si>
  <si>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</si>
  <si>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</si>
  <si>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</si>
  <si>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</si>
  <si>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</si>
  <si>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</si>
  <si>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</si>
  <si>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</si>
  <si>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</si>
  <si>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</si>
  <si>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</si>
  <si>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</si>
  <si>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</si>
  <si>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</si>
  <si>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</si>
  <si>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</si>
  <si>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</si>
  <si>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</si>
  <si>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</si>
  <si>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</si>
  <si>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</si>
  <si>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</si>
  <si>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</si>
  <si>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</si>
  <si>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</si>
  <si>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</si>
  <si>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</si>
  <si>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</si>
  <si>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</si>
  <si>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</si>
  <si>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</si>
  <si>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</si>
  <si>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</si>
  <si>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</si>
  <si>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</si>
  <si>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</si>
  <si>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</si>
  <si>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</si>
  <si>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</si>
  <si>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</si>
  <si>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</si>
  <si>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</si>
  <si>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</si>
  <si>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</si>
  <si>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</si>
  <si>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</si>
  <si>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</si>
  <si>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</si>
  <si>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</si>
  <si>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</si>
  <si>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</si>
  <si>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</si>
  <si>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</si>
  <si>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</si>
  <si>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</si>
  <si>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</si>
  <si>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</si>
  <si>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</si>
  <si>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</si>
  <si>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</si>
  <si>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</si>
  <si>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</si>
  <si>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</si>
  <si>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</si>
  <si>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</si>
  <si>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</si>
  <si>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</si>
  <si>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</si>
  <si>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</si>
  <si>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</si>
  <si>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</si>
  <si>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</si>
  <si>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</si>
  <si>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</si>
  <si>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</si>
  <si>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</si>
  <si>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</si>
  <si>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</si>
  <si>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</si>
  <si>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</si>
  <si>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</si>
  <si>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</si>
  <si>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</si>
  <si>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</si>
  <si>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</si>
  <si>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</si>
  <si>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</si>
  <si>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</si>
  <si>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</si>
  <si>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</si>
  <si>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</si>
  <si>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</si>
  <si>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</si>
  <si>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</si>
  <si>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</si>
  <si>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</si>
  <si>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</si>
  <si>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</si>
  <si>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</si>
  <si>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</si>
  <si>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</si>
  <si>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</si>
  <si>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</si>
  <si>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</si>
  <si>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</si>
  <si>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</si>
  <si>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</si>
  <si>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</si>
  <si>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</si>
  <si>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</si>
  <si>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</si>
  <si>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</si>
  <si>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</si>
  <si>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</si>
  <si>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</si>
  <si>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</si>
  <si>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</si>
  <si>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</si>
  <si>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</si>
  <si>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</si>
  <si>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</si>
  <si>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</si>
  <si>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</si>
  <si>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</si>
  <si>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</si>
  <si>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</si>
  <si>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</si>
  <si>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</si>
  <si>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</si>
  <si>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</si>
  <si>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</si>
  <si>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</si>
  <si>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</si>
  <si>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</si>
  <si>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</si>
  <si>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</si>
  <si>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</si>
  <si>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</si>
  <si>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</si>
  <si>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</si>
  <si>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</si>
  <si>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</si>
  <si>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</si>
  <si>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</si>
  <si>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</si>
  <si>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</si>
  <si>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</si>
  <si>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</si>
  <si>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</si>
  <si>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</si>
  <si>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</si>
  <si>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</si>
  <si>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</si>
  <si>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</si>
  <si>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</si>
  <si>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</si>
  <si>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</si>
  <si>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</si>
  <si>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</si>
  <si>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</si>
  <si>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</si>
  <si>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</si>
  <si>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</si>
  <si>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</si>
  <si>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</si>
  <si>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</si>
  <si>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</si>
  <si>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</si>
  <si>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</si>
  <si>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</si>
  <si>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</si>
  <si>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</si>
  <si>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</si>
  <si>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</si>
  <si>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</si>
  <si>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</si>
  <si>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</si>
  <si>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</si>
  <si>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</si>
  <si>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</si>
  <si>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</si>
  <si>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</si>
  <si>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</si>
  <si>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</si>
  <si>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</si>
  <si>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</si>
  <si>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</si>
  <si>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</si>
  <si>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</si>
  <si>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</si>
  <si>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</si>
  <si>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</si>
  <si>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</si>
  <si>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</si>
  <si>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</si>
  <si>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</si>
  <si>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</si>
  <si>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</si>
  <si>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</si>
  <si>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</si>
  <si>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</si>
  <si>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</si>
  <si>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</si>
  <si>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</si>
  <si>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</si>
  <si>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</si>
  <si>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</si>
  <si>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</si>
  <si>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</si>
  <si>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</si>
  <si>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</si>
  <si>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</si>
  <si>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</si>
  <si>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</si>
  <si>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</si>
  <si>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</si>
  <si>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</si>
  <si>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</si>
  <si>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</si>
  <si>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</si>
  <si>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</si>
  <si>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</si>
  <si>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</si>
  <si>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</si>
  <si>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</si>
  <si>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</si>
  <si>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</si>
  <si>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</si>
  <si>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</si>
  <si>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</si>
  <si>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</si>
  <si>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</si>
  <si>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</si>
  <si>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</si>
  <si>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</si>
  <si>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</si>
  <si>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</si>
  <si>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</si>
  <si>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</si>
  <si>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</si>
  <si>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</si>
  <si>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</si>
  <si>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</si>
  <si>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</si>
  <si>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</si>
  <si>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</si>
  <si>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</si>
  <si>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</si>
  <si>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</si>
  <si>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</si>
  <si>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</si>
  <si>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</si>
  <si>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</si>
  <si>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</si>
  <si>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</si>
  <si>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</si>
  <si>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</si>
  <si>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</si>
  <si>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</si>
  <si>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</si>
  <si>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</si>
  <si>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</si>
  <si>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</si>
  <si>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</si>
  <si>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</si>
  <si>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</si>
  <si>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</si>
  <si>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</si>
  <si>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</si>
  <si>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</si>
  <si>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</si>
  <si>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</si>
  <si>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</si>
  <si>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</si>
  <si>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</si>
  <si>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</si>
  <si>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</si>
  <si>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</si>
  <si>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</si>
  <si>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</si>
  <si>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</si>
  <si>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</si>
  <si>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</si>
  <si>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</si>
  <si>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</si>
  <si>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</si>
  <si>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</si>
  <si>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</si>
  <si>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</si>
  <si>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</si>
  <si>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</si>
  <si>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</si>
  <si>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</si>
  <si>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</si>
  <si>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</si>
  <si>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</si>
  <si>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</si>
  <si>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</si>
  <si>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</si>
  <si>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</si>
  <si>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</si>
  <si>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</si>
  <si>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</si>
  <si>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</si>
  <si>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</si>
  <si>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</si>
  <si>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</si>
  <si>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</si>
  <si>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</si>
  <si>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</si>
  <si>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</si>
  <si>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</si>
  <si>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</si>
  <si>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</si>
  <si>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</si>
  <si>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</si>
  <si>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</si>
  <si>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</si>
  <si>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</si>
  <si>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</si>
  <si>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</si>
  <si>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</si>
  <si>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</si>
  <si>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</si>
  <si>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</si>
  <si>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</si>
  <si>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</si>
  <si>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</si>
  <si>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</si>
  <si>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</si>
  <si>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</si>
  <si>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</si>
  <si>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</si>
  <si>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</si>
  <si>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</si>
  <si>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</si>
  <si>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</si>
  <si>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</si>
  <si>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</si>
  <si>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</si>
  <si>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</si>
  <si>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</si>
  <si>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</si>
  <si>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</si>
  <si>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</si>
  <si>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</si>
  <si>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</si>
  <si>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</si>
  <si>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</si>
  <si>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</si>
  <si>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</si>
  <si>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</si>
  <si>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</si>
  <si>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</si>
  <si>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</si>
  <si>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</si>
  <si>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</si>
  <si>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</si>
  <si>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</si>
  <si>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</si>
  <si>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</si>
  <si>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</si>
  <si>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</si>
  <si>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</si>
  <si>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</si>
  <si>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</si>
  <si>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</si>
  <si>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</si>
  <si>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</si>
  <si>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</si>
  <si>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</si>
  <si>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</si>
  <si>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</si>
  <si>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</si>
  <si>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</si>
  <si>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</si>
  <si>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</si>
  <si>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</si>
  <si>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</si>
  <si>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</si>
  <si>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</si>
  <si>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</si>
  <si>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</si>
  <si>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</si>
  <si>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</si>
  <si>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</si>
  <si>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</si>
  <si>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</si>
  <si>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</si>
  <si>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</si>
  <si>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</si>
  <si>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</si>
  <si>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</si>
  <si>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</si>
  <si>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</si>
  <si>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</si>
  <si>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</si>
  <si>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</si>
  <si>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</si>
  <si>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</si>
  <si>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</si>
  <si>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</si>
  <si>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</si>
  <si>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</si>
  <si>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</si>
  <si>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</si>
  <si>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</si>
  <si>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</si>
  <si>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</si>
  <si>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</si>
  <si>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</si>
  <si>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</si>
  <si>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</si>
  <si>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</si>
  <si>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</si>
  <si>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</si>
  <si>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</si>
  <si>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</si>
  <si>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</si>
  <si>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</si>
  <si>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</si>
  <si>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</si>
  <si>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</si>
  <si>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</si>
  <si>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</si>
  <si>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</si>
  <si>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</si>
  <si>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</si>
  <si>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</si>
  <si>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</si>
  <si>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</si>
  <si>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</si>
  <si>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</si>
  <si>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</si>
  <si>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</si>
  <si>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</si>
  <si>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</si>
  <si>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</si>
  <si>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</si>
  <si>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</si>
  <si>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</si>
  <si>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</si>
  <si>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</si>
  <si>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</si>
  <si>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</si>
  <si>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</si>
  <si>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</si>
  <si>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</si>
  <si>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</si>
  <si>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</si>
  <si>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</si>
  <si>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</si>
  <si>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</si>
  <si>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</si>
  <si>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</si>
  <si>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</si>
  <si>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</si>
  <si>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</si>
  <si>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</si>
  <si>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</si>
  <si>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</si>
  <si>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</si>
  <si>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</si>
  <si>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</si>
  <si>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</si>
  <si>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</si>
  <si>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</si>
  <si>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</si>
  <si>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</si>
  <si>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</si>
  <si>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</si>
  <si>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</si>
  <si>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</si>
  <si>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</si>
  <si>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</si>
  <si>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</si>
  <si>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</si>
  <si>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</si>
  <si>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</si>
  <si>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</si>
  <si>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</si>
  <si>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</si>
  <si>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</si>
  <si>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</si>
  <si>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</si>
  <si>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</si>
  <si>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</si>
  <si>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</si>
  <si>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</si>
  <si>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</si>
  <si>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</si>
  <si>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</si>
  <si>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</si>
  <si>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</si>
  <si>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</si>
  <si>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</si>
  <si>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</si>
  <si>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</si>
  <si>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</si>
  <si>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</si>
  <si>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</si>
  <si>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</si>
  <si>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</si>
  <si>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</si>
  <si>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</si>
  <si>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</si>
  <si>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</si>
  <si>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</si>
  <si>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</si>
  <si>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</si>
  <si>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</si>
  <si>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</si>
  <si>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</si>
  <si>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</si>
  <si>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</si>
  <si>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</si>
  <si>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</si>
  <si>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</si>
  <si>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</si>
  <si>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</si>
  <si>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</si>
  <si>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</si>
  <si>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</si>
  <si>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</si>
  <si>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</si>
  <si>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</si>
  <si>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</si>
  <si>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</si>
  <si>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</si>
  <si>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</si>
  <si>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</si>
  <si>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</si>
  <si>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</si>
  <si>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</si>
  <si>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</si>
  <si>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</si>
  <si>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</si>
  <si>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</si>
  <si>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</si>
  <si>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</si>
  <si>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</si>
  <si>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</si>
  <si>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</si>
  <si>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</si>
  <si>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</si>
  <si>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</si>
  <si>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</si>
  <si>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</si>
  <si>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</si>
  <si>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</si>
  <si>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</si>
  <si>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</si>
  <si>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</si>
  <si>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</si>
  <si>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</si>
  <si>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</si>
  <si>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</si>
  <si>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</si>
  <si>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</si>
  <si>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</si>
  <si>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</si>
  <si>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</si>
  <si>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</si>
  <si>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</si>
  <si>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</si>
  <si>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</si>
  <si>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</si>
  <si>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</si>
  <si>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</si>
  <si>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</si>
  <si>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</si>
  <si>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</si>
  <si>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</si>
  <si>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</si>
  <si>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</si>
  <si>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</si>
  <si>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</si>
  <si>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</si>
  <si>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</si>
  <si>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</si>
  <si>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</si>
  <si>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</si>
  <si>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</si>
  <si>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</si>
  <si>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</si>
  <si>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</si>
  <si>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</si>
  <si>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</si>
  <si>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</si>
  <si>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</si>
  <si>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</si>
  <si>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</si>
  <si>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</si>
  <si>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</si>
  <si>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</si>
  <si>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</si>
  <si>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</si>
  <si>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</si>
  <si>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</si>
  <si>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</si>
  <si>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</si>
  <si>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</si>
  <si>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</si>
  <si>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</si>
  <si>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</si>
  <si>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</si>
  <si>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</si>
  <si>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</si>
  <si>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</si>
  <si>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</si>
  <si>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</si>
  <si>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</si>
  <si>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</si>
  <si>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</si>
  <si>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</si>
  <si>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</si>
  <si>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</si>
  <si>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</si>
  <si>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</si>
  <si>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</si>
  <si>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</si>
  <si>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</si>
  <si>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</si>
  <si>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</si>
  <si>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</si>
  <si>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</si>
  <si>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</si>
  <si>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</si>
  <si>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</si>
  <si>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</si>
  <si>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</si>
  <si>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</si>
  <si>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</si>
  <si>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</si>
  <si>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</si>
  <si>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</si>
  <si>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</si>
  <si>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</si>
  <si>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</si>
  <si>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</si>
  <si>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</si>
  <si>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</si>
  <si>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</si>
  <si>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</si>
  <si>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</si>
  <si>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</si>
  <si>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</si>
  <si>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</si>
  <si>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</si>
  <si>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</si>
  <si>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</si>
  <si>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</si>
  <si>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</si>
  <si>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</si>
  <si>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</si>
  <si>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</si>
  <si>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</si>
  <si>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</si>
  <si>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</si>
  <si>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</si>
  <si>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</si>
  <si>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</si>
  <si>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</si>
  <si>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</si>
  <si>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</si>
  <si>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</si>
  <si>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</si>
  <si>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</si>
  <si>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</si>
  <si>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</si>
  <si>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</si>
  <si>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</si>
  <si>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</si>
  <si>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</si>
  <si>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</si>
  <si>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</si>
  <si>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</si>
  <si>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</si>
  <si>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</si>
  <si>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</si>
  <si>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</si>
  <si>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</si>
  <si>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</si>
  <si>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</si>
  <si>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</si>
  <si>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</si>
  <si>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</si>
  <si>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</si>
  <si>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</si>
  <si>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</si>
  <si>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</si>
  <si>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</si>
  <si>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</si>
  <si>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</si>
  <si>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</si>
  <si>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</si>
  <si>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</si>
  <si>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</si>
  <si>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</si>
  <si>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</si>
  <si>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</si>
  <si>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</si>
  <si>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</si>
  <si>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</si>
  <si>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</si>
  <si>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</si>
  <si>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</si>
  <si>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</si>
  <si>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</si>
  <si>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</si>
  <si>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</si>
  <si>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</si>
  <si>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</si>
  <si>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</si>
  <si>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</si>
  <si>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</si>
  <si>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</si>
  <si>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</si>
  <si>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</si>
  <si>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</si>
  <si>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</si>
  <si>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</si>
  <si>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</si>
  <si>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</si>
  <si>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</si>
  <si>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</si>
  <si>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</si>
  <si>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</si>
  <si>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</si>
  <si>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</si>
  <si>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</si>
  <si>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</si>
  <si>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</si>
  <si>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</si>
  <si>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</si>
  <si>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</si>
  <si>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</si>
  <si>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</si>
  <si>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</si>
  <si>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</si>
  <si>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</si>
  <si>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</si>
  <si>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</si>
  <si>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</si>
  <si>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</si>
  <si>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</si>
  <si>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</si>
  <si>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</si>
  <si>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</si>
  <si>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</si>
  <si>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</si>
  <si>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</si>
  <si>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</si>
  <si>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</si>
  <si>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</si>
  <si>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</si>
  <si>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</si>
  <si>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</si>
  <si>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</si>
  <si>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</si>
  <si>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</si>
  <si>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</si>
  <si>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</si>
  <si>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</si>
  <si>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</si>
  <si>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</si>
  <si>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</si>
  <si>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</si>
  <si>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</si>
  <si>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</si>
  <si>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</si>
  <si>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</si>
  <si>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</si>
  <si>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</si>
  <si>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</si>
  <si>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</si>
  <si>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</si>
  <si>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</si>
  <si>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</si>
  <si>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</si>
  <si>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</si>
  <si>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</si>
  <si>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</si>
  <si>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</si>
  <si>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</si>
  <si>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</si>
  <si>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</si>
  <si>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</si>
  <si>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</si>
  <si>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</si>
  <si>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</si>
  <si>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</si>
  <si>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</si>
  <si>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</si>
  <si>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</si>
  <si>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</si>
  <si>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</si>
  <si>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</si>
  <si>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</si>
  <si>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</si>
  <si>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</si>
  <si>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</si>
  <si>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</si>
  <si>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</si>
  <si>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</si>
  <si>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</si>
  <si>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</si>
  <si>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</si>
  <si>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</si>
  <si>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</si>
  <si>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</si>
  <si>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</si>
  <si>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</si>
  <si>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</si>
  <si>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</si>
  <si>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</si>
  <si>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</si>
  <si>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</si>
  <si>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</si>
  <si>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</si>
  <si>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</si>
  <si>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</si>
  <si>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</si>
  <si>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</si>
  <si>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</si>
  <si>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</si>
  <si>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</si>
  <si>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</si>
  <si>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</si>
  <si>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</si>
  <si>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</si>
  <si>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</si>
  <si>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</si>
  <si>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</si>
  <si>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</si>
  <si>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</si>
  <si>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</si>
  <si>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</si>
  <si>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</si>
  <si>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</si>
  <si>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</si>
  <si>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</si>
  <si>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</si>
  <si>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</si>
  <si>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</si>
  <si>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</si>
  <si>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</si>
  <si>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</si>
  <si>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</si>
  <si>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</si>
  <si>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</si>
  <si>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</si>
  <si>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</si>
  <si>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</si>
  <si>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</si>
  <si>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</si>
  <si>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</si>
  <si>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</si>
  <si>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</si>
  <si>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</si>
  <si>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</si>
  <si>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</si>
  <si>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</si>
  <si>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</si>
  <si>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</si>
  <si>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</si>
  <si>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</si>
  <si>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</si>
  <si>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</si>
  <si>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</si>
  <si>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</si>
  <si>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</si>
  <si>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</si>
  <si>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</si>
  <si>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</si>
  <si>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</si>
  <si>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</si>
  <si>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</si>
  <si>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</si>
  <si>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</si>
  <si>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</si>
  <si>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</si>
  <si>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</si>
  <si>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</si>
  <si>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</si>
  <si>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</si>
  <si>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</si>
  <si>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</si>
  <si>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</si>
  <si>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</si>
  <si>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</si>
  <si>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</si>
  <si>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</si>
  <si>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</si>
  <si>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</si>
  <si>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</si>
  <si>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</si>
  <si>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</si>
  <si>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</si>
  <si>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</si>
  <si>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</si>
  <si>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</si>
  <si>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</si>
  <si>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</si>
  <si>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</si>
  <si>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</si>
  <si>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</si>
  <si>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</si>
  <si>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</si>
  <si>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</si>
  <si>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</si>
  <si>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</si>
  <si>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</si>
  <si>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</si>
  <si>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</si>
  <si>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</si>
  <si>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</si>
  <si>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</si>
  <si>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</si>
  <si>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</si>
  <si>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</si>
  <si>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</si>
  <si>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</si>
  <si>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</si>
  <si>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</si>
  <si>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</si>
  <si>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</si>
  <si>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</si>
  <si>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</si>
  <si>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</si>
  <si>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</si>
  <si>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</si>
  <si>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</si>
  <si>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</si>
  <si>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</si>
  <si>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</si>
  <si>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</si>
  <si>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</si>
  <si>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</si>
  <si>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</si>
  <si>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</si>
  <si>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</si>
  <si>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</si>
  <si>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</si>
  <si>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</si>
  <si>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</si>
  <si>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</si>
  <si>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</si>
  <si>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</si>
  <si>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</si>
  <si>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</si>
  <si>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</si>
  <si>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</si>
  <si>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</si>
  <si>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</si>
  <si>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</si>
  <si>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</si>
  <si>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</si>
  <si>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</si>
  <si>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</si>
  <si>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</si>
  <si>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</si>
  <si>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</si>
  <si>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</si>
  <si>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</si>
  <si>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</si>
  <si>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</si>
  <si>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</si>
  <si>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</si>
  <si>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</si>
  <si>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</si>
  <si>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</si>
  <si>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</si>
  <si>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</si>
  <si>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</si>
  <si>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</si>
  <si>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</si>
  <si>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</si>
  <si>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</si>
  <si>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</si>
  <si>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</si>
  <si>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</si>
  <si>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</si>
  <si>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</si>
  <si>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</si>
  <si>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</si>
  <si>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</si>
  <si>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</si>
  <si>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</si>
  <si>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</si>
  <si>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</si>
  <si>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</si>
  <si>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</si>
  <si>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</si>
  <si>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</si>
  <si>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</si>
  <si>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</si>
  <si>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</si>
  <si>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</si>
  <si>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</si>
  <si>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</si>
  <si>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</si>
  <si>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</si>
  <si>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</si>
  <si>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</si>
  <si>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</si>
  <si>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</si>
  <si>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</si>
  <si>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</si>
  <si>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</si>
  <si>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</si>
  <si>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</si>
  <si>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</si>
  <si>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</si>
  <si>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</si>
  <si>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</si>
  <si>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</si>
  <si>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</si>
  <si>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</si>
  <si>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</si>
  <si>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</si>
  <si>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</si>
  <si>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</si>
  <si>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</si>
  <si>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</si>
  <si>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</si>
  <si>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</si>
  <si>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</si>
  <si>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</si>
  <si>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</si>
  <si>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</si>
  <si>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</si>
  <si>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</si>
  <si>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</si>
  <si>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</si>
  <si>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</si>
  <si>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</si>
  <si>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</si>
  <si>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</si>
  <si>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</si>
  <si>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</si>
  <si>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</si>
  <si>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</si>
  <si>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</si>
  <si>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</si>
  <si>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</si>
  <si>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</si>
  <si>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</si>
  <si>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</si>
  <si>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</si>
  <si>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</si>
  <si>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</si>
  <si>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</si>
  <si>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</si>
  <si>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</si>
  <si>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</si>
  <si>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</si>
  <si>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</si>
  <si>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</si>
  <si>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</si>
  <si>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</si>
  <si>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</si>
  <si>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</si>
  <si>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</si>
  <si>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</si>
  <si>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</si>
  <si>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</si>
  <si>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</si>
  <si>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</si>
  <si>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</si>
  <si>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</si>
  <si>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</si>
  <si>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</si>
  <si>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</si>
  <si>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</si>
  <si>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</si>
  <si>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</si>
  <si>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</si>
  <si>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</si>
  <si>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</si>
  <si>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</si>
  <si>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</si>
  <si>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</si>
  <si>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</si>
  <si>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</si>
  <si>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</si>
  <si>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</si>
  <si>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</si>
  <si>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</si>
  <si>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</si>
  <si>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</si>
  <si>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</si>
  <si>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</si>
  <si>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</si>
  <si>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</si>
  <si>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</si>
  <si>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</si>
  <si>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</si>
  <si>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</si>
  <si>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</si>
  <si>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</si>
  <si>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</si>
  <si>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</si>
  <si>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</si>
  <si>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</si>
  <si>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</si>
  <si>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</si>
  <si>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</si>
  <si>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</si>
  <si>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</si>
  <si>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</si>
  <si>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</si>
  <si>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</si>
  <si>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</si>
  <si>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</si>
  <si>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</si>
  <si>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</si>
  <si>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</si>
  <si>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</si>
  <si>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</si>
  <si>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</si>
  <si>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</si>
  <si>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</si>
  <si>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</si>
  <si>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</si>
  <si>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</si>
  <si>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</si>
  <si>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</si>
  <si>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</si>
  <si>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</si>
  <si>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</si>
  <si>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</si>
  <si>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</si>
  <si>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</si>
  <si>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</si>
  <si>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</si>
  <si>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</si>
  <si>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</si>
  <si>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</si>
  <si>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</si>
  <si>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</si>
  <si>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</si>
  <si>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</si>
  <si>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</si>
  <si>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</si>
  <si>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</si>
  <si>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</si>
  <si>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</si>
  <si>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</si>
  <si>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</si>
  <si>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</si>
  <si>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</si>
  <si>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</si>
  <si>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</si>
  <si>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</si>
  <si>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</si>
  <si>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</si>
  <si>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</si>
  <si>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</si>
  <si>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</si>
  <si>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</si>
  <si>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</si>
  <si>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</si>
  <si>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</si>
  <si>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</si>
  <si>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</si>
  <si>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</si>
  <si>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</si>
  <si>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</si>
  <si>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</si>
  <si>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</si>
  <si>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</si>
  <si>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</si>
  <si>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</si>
  <si>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</si>
  <si>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</si>
  <si>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</si>
  <si>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</si>
  <si>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</si>
  <si>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</si>
  <si>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</si>
  <si>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</si>
  <si>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</si>
  <si>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</si>
  <si>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</si>
  <si>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</si>
  <si>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</si>
  <si>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</si>
  <si>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</si>
  <si>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</si>
  <si>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</si>
  <si>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</si>
  <si>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</si>
  <si>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</si>
  <si>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</si>
  <si>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</si>
  <si>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</si>
  <si>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</si>
  <si>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</si>
  <si>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</si>
  <si>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</si>
  <si>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</si>
  <si>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</si>
  <si>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</si>
  <si>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</si>
  <si>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</si>
  <si>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</si>
  <si>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</si>
  <si>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</si>
  <si>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</si>
  <si>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</si>
  <si>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</si>
  <si>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</si>
  <si>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</si>
  <si>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</si>
  <si>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</si>
  <si>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</si>
  <si>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</si>
  <si>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</si>
  <si>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</si>
  <si>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</si>
  <si>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</si>
  <si>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</si>
  <si>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</si>
  <si>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</si>
  <si>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</si>
  <si>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</si>
  <si>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</si>
  <si>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</si>
  <si>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</si>
  <si>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</si>
  <si>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</si>
  <si>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</si>
  <si>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</si>
  <si>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</si>
  <si>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</si>
  <si>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</si>
  <si>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</si>
  <si>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</si>
  <si>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</si>
  <si>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</si>
  <si>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</si>
  <si>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</si>
  <si>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</si>
  <si>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</si>
  <si>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</si>
  <si>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</si>
  <si>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</si>
  <si>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</si>
  <si>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</si>
  <si>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</si>
  <si>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</si>
  <si>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</si>
  <si>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</si>
  <si>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</si>
  <si>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</si>
  <si>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</si>
  <si>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</si>
  <si>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</si>
  <si>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</si>
  <si>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</si>
  <si>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</si>
  <si>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</si>
  <si>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</si>
  <si>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</si>
  <si>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</si>
  <si>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</si>
  <si>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</si>
  <si>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</si>
  <si>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</si>
  <si>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</si>
  <si>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</si>
  <si>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</si>
  <si>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</si>
  <si>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</si>
  <si>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</si>
  <si>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</si>
  <si>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</si>
  <si>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</si>
  <si>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</si>
  <si>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</si>
  <si>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</si>
  <si>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</si>
  <si>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</si>
  <si>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</si>
  <si>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</si>
  <si>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</si>
  <si>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</si>
  <si>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</si>
  <si>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</si>
  <si>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</si>
  <si>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</si>
  <si>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</si>
  <si>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</si>
  <si>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</si>
  <si>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</si>
  <si>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</si>
  <si>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</si>
  <si>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</si>
  <si>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</si>
  <si>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</si>
  <si>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</si>
  <si>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</si>
  <si>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</si>
  <si>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</si>
  <si>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</si>
  <si>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</si>
  <si>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</si>
  <si>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</si>
  <si>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</si>
  <si>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</si>
  <si>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</si>
  <si>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</si>
  <si>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</si>
  <si>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</si>
  <si>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</si>
  <si>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</si>
  <si>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</si>
  <si>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</si>
  <si>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</si>
  <si>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</si>
  <si>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</si>
  <si>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</si>
  <si>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</si>
  <si>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</si>
  <si>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</si>
  <si>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</si>
  <si>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</si>
  <si>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</si>
  <si>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</si>
  <si>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</si>
  <si>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</si>
  <si>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</si>
  <si>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</si>
  <si>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</si>
  <si>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</si>
  <si>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</si>
  <si>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</si>
  <si>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</si>
  <si>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</si>
  <si>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</si>
  <si>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</si>
  <si>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</si>
  <si>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</si>
  <si>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</si>
  <si>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</si>
  <si>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</si>
  <si>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</si>
  <si>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</si>
  <si>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</si>
  <si>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</si>
  <si>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</si>
  <si>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</si>
  <si>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</si>
  <si>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</si>
  <si>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</si>
  <si>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</si>
  <si>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</si>
  <si>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</si>
  <si>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</si>
  <si>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</si>
  <si>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</si>
  <si>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</si>
  <si>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</si>
  <si>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</si>
  <si>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</si>
  <si>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</si>
  <si>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</si>
  <si>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</si>
  <si>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</si>
  <si>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</si>
  <si>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</si>
  <si>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</si>
  <si>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</si>
  <si>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</si>
  <si>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</si>
  <si>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</si>
  <si>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</si>
  <si>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</si>
  <si>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</si>
  <si>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</si>
  <si>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</si>
  <si>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</si>
  <si>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</si>
  <si>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</si>
  <si>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</si>
  <si>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</si>
  <si>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</si>
  <si>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</si>
  <si>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</si>
  <si>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</si>
  <si>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</si>
  <si>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</si>
  <si>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</si>
  <si>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</si>
  <si>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</si>
  <si>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</si>
  <si>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</si>
  <si>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</si>
  <si>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</si>
  <si>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</si>
  <si>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</si>
  <si>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</si>
  <si>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</si>
  <si>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</si>
  <si>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</si>
  <si>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</si>
  <si>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</si>
  <si>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</si>
  <si>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</si>
  <si>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</si>
  <si>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</si>
  <si>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</si>
  <si>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</si>
  <si>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</si>
  <si>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</si>
  <si>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</si>
  <si>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</si>
  <si>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</si>
  <si>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</si>
  <si>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</si>
  <si>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</si>
  <si>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</si>
  <si>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</si>
  <si>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</si>
  <si>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</si>
  <si>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</si>
  <si>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</si>
  <si>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</si>
  <si>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</si>
  <si>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</si>
  <si>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</si>
  <si>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</si>
  <si>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</si>
  <si>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</si>
  <si>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</si>
  <si>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</si>
  <si>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</si>
  <si>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</si>
  <si>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</si>
  <si>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</si>
  <si>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</si>
  <si>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</si>
  <si>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</si>
  <si>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</si>
  <si>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</si>
  <si>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</si>
  <si>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</si>
  <si>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</si>
  <si>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</si>
  <si>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</si>
  <si>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</si>
  <si>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</si>
  <si>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</si>
  <si>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</si>
  <si>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</si>
  <si>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</si>
  <si>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</si>
  <si>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</si>
  <si>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</si>
  <si>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</si>
  <si>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</si>
  <si>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</si>
  <si>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</si>
  <si>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</si>
  <si>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</si>
  <si>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</si>
  <si>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</si>
  <si>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</si>
  <si>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</si>
  <si>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</si>
  <si>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</si>
  <si>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</si>
  <si>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</si>
  <si>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</si>
  <si>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</si>
  <si>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</si>
  <si>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</si>
  <si>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</si>
  <si>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</si>
  <si>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</si>
  <si>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</si>
  <si>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</si>
  <si>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</si>
  <si>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</si>
  <si>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</si>
  <si>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</si>
  <si>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</si>
  <si>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</si>
  <si>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</si>
  <si>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</si>
  <si>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</si>
  <si>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</si>
  <si>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</si>
  <si>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</si>
  <si>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</si>
  <si>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</si>
  <si>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</si>
  <si>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</si>
  <si>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</si>
  <si>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</si>
  <si>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</si>
  <si>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</si>
  <si>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</si>
  <si>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</si>
  <si>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</si>
  <si>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</si>
  <si>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</si>
  <si>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</si>
  <si>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</si>
  <si>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</si>
  <si>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</si>
  <si>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</si>
  <si>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</si>
  <si>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</si>
  <si>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</si>
  <si>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</si>
  <si>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</si>
  <si>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</si>
  <si>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</si>
  <si>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</si>
  <si>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</si>
  <si>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</si>
  <si>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</si>
  <si>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</si>
  <si>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</si>
  <si>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</si>
  <si>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</si>
  <si>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</si>
  <si>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</si>
  <si>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</si>
  <si>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</si>
  <si>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</si>
  <si>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</si>
  <si>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</si>
  <si>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</si>
  <si>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</si>
  <si>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</si>
  <si>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</si>
  <si>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</si>
  <si>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</si>
  <si>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</si>
  <si>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</si>
  <si>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</si>
  <si>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</si>
  <si>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</si>
  <si>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</si>
  <si>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</si>
  <si>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</si>
  <si>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</si>
  <si>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</si>
  <si>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</si>
  <si>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</si>
  <si>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</si>
  <si>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</si>
  <si>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</si>
  <si>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</si>
  <si>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</si>
  <si>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</si>
  <si>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</si>
  <si>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</si>
  <si>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</si>
  <si>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</si>
  <si>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</si>
  <si>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</si>
  <si>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</si>
  <si>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</si>
  <si>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</si>
  <si>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</si>
  <si>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</si>
  <si>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</si>
  <si>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</si>
  <si>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</si>
  <si>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</si>
  <si>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</si>
  <si>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</si>
  <si>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</si>
  <si>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</si>
  <si>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</si>
  <si>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</si>
  <si>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</si>
  <si>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</si>
  <si>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</si>
  <si>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</si>
  <si>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</si>
  <si>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</si>
  <si>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</si>
  <si>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</si>
  <si>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</si>
  <si>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</si>
  <si>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</si>
  <si>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</si>
  <si>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</si>
  <si>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</si>
  <si>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</si>
  <si>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</si>
  <si>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</si>
  <si>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</si>
  <si>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</si>
  <si>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</si>
  <si>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</si>
  <si>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</si>
  <si>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</si>
  <si>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</si>
  <si>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</si>
  <si>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</si>
  <si>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</si>
  <si>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</si>
  <si>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</si>
  <si>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</si>
  <si>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</si>
  <si>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</si>
  <si>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</si>
  <si>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</si>
  <si>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</si>
  <si>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</si>
  <si>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</si>
  <si>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</si>
  <si>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</si>
  <si>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</si>
  <si>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</si>
  <si>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</si>
  <si>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</si>
  <si>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</si>
  <si>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</si>
  <si>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</si>
  <si>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</si>
  <si>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</si>
  <si>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</si>
  <si>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</si>
  <si>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</si>
  <si>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</si>
  <si>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</si>
  <si>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</si>
  <si>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</si>
  <si>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</si>
  <si>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</si>
  <si>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</si>
  <si>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</si>
  <si>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</si>
  <si>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</si>
  <si>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</si>
  <si>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</si>
  <si>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</si>
  <si>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</si>
  <si>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</si>
  <si>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</si>
  <si>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</si>
  <si>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</si>
  <si>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</si>
  <si>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</si>
  <si>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</si>
  <si>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</si>
  <si>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</si>
  <si>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</si>
  <si>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</si>
  <si>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</si>
  <si>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</si>
  <si>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</si>
  <si>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</si>
  <si>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</si>
  <si>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</si>
  <si>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</si>
  <si>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</si>
  <si>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</si>
  <si>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</si>
  <si>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</si>
  <si>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</si>
  <si>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</si>
  <si>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</si>
  <si>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</si>
  <si>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</si>
  <si>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</si>
  <si>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</si>
  <si>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</si>
  <si>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</si>
  <si>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</si>
  <si>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</si>
  <si>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</si>
  <si>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</si>
  <si>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</si>
  <si>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</si>
  <si>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</si>
  <si>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</si>
  <si>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</si>
  <si>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</si>
  <si>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</si>
  <si>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</si>
  <si>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</si>
  <si>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</si>
  <si>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</si>
  <si>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</si>
  <si>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</si>
  <si>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</si>
  <si>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</si>
  <si>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</si>
  <si>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</si>
  <si>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</si>
  <si>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</si>
  <si>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</si>
  <si>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</si>
  <si>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</si>
  <si>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</si>
  <si>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</si>
  <si>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</si>
  <si>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</si>
  <si>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</si>
  <si>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</si>
  <si>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</si>
  <si>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</si>
  <si>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</si>
  <si>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</si>
  <si>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</si>
  <si>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</si>
  <si>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</si>
  <si>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</si>
  <si>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</si>
  <si>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</si>
  <si>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</si>
  <si>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</si>
  <si>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</si>
  <si>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</si>
  <si>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</si>
  <si>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</si>
  <si>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</si>
  <si>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</si>
  <si>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</si>
  <si>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</si>
  <si>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</si>
  <si>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</si>
  <si>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</si>
  <si>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</si>
  <si>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</si>
  <si>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</si>
  <si>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</si>
  <si>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</si>
  <si>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</si>
  <si>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</si>
  <si>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</si>
  <si>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</si>
  <si>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</si>
  <si>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</si>
  <si>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</si>
  <si>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</si>
  <si>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</si>
  <si>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</si>
  <si>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</si>
  <si>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</si>
  <si>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</si>
  <si>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</si>
  <si>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</si>
  <si>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</si>
  <si>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</si>
  <si>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</si>
  <si>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</si>
  <si>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</si>
  <si>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</si>
  <si>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</si>
  <si>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</si>
  <si>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</si>
  <si>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</si>
  <si>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</si>
  <si>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</si>
  <si>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</si>
  <si>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</si>
  <si>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</si>
  <si>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</si>
  <si>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</si>
  <si>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</si>
  <si>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</si>
  <si>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</si>
  <si>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</si>
  <si>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</si>
  <si>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</si>
  <si>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</si>
  <si>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</si>
  <si>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</si>
  <si>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</si>
  <si>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</si>
  <si>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</si>
  <si>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</si>
  <si>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</si>
  <si>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</si>
  <si>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</si>
  <si>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</si>
  <si>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</si>
  <si>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</si>
  <si>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</si>
  <si>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</si>
  <si>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</si>
  <si>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</si>
  <si>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</si>
  <si>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</si>
  <si>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</si>
  <si>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</si>
  <si>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</si>
  <si>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</si>
  <si>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</si>
  <si>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</si>
  <si>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</si>
  <si>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</si>
  <si>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</si>
  <si>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</si>
  <si>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</si>
  <si>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</si>
  <si>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</si>
  <si>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</si>
  <si>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</si>
  <si>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</si>
  <si>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</si>
  <si>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</si>
  <si>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</si>
  <si>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</si>
  <si>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</si>
  <si>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</si>
  <si>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</si>
  <si>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</si>
  <si>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</si>
  <si>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</si>
  <si>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</si>
  <si>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</si>
  <si>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</si>
  <si>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</si>
  <si>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</si>
  <si>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</si>
  <si>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</si>
  <si>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</si>
  <si>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</si>
  <si>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</si>
  <si>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</si>
  <si>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</si>
  <si>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</si>
  <si>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</si>
  <si>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</si>
  <si>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</si>
  <si>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</si>
  <si>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</si>
  <si>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</si>
  <si>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</si>
  <si>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</si>
  <si>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</si>
  <si>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</si>
  <si>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</si>
  <si>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</si>
  <si>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</si>
  <si>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</si>
  <si>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</si>
  <si>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</si>
  <si>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</si>
  <si>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</si>
  <si>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</si>
  <si>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</si>
  <si>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</si>
  <si>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</si>
  <si>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</si>
  <si>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</si>
  <si>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</si>
  <si>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</si>
  <si>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</si>
  <si>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</si>
  <si>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</si>
  <si>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</si>
  <si>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</si>
  <si>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</si>
  <si>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</si>
  <si>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</si>
  <si>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</si>
  <si>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</si>
  <si>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</si>
  <si>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</si>
  <si>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</si>
  <si>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</si>
  <si>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</si>
  <si>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</si>
  <si>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</si>
  <si>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</si>
  <si>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</si>
  <si>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</si>
  <si>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</si>
  <si>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</si>
  <si>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</si>
  <si>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</si>
  <si>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</si>
  <si>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</si>
  <si>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</si>
  <si>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</si>
  <si>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</si>
  <si>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</si>
  <si>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</si>
  <si>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</si>
  <si>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</si>
  <si>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</si>
  <si>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</si>
  <si>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</si>
  <si>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</si>
  <si>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</si>
  <si>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</si>
  <si>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</si>
  <si>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</si>
  <si>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</si>
  <si>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</si>
  <si>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</si>
  <si>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</si>
  <si>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</si>
  <si>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</si>
  <si>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</si>
  <si>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</si>
  <si>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</si>
  <si>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</si>
  <si>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</si>
  <si>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</si>
  <si>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</si>
  <si>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</si>
  <si>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</si>
  <si>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</si>
  <si>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</si>
  <si>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</si>
  <si>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</si>
  <si>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</si>
  <si>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</si>
  <si>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</si>
  <si>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</si>
  <si>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</si>
  <si>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</si>
  <si>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</si>
  <si>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</si>
  <si>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</si>
  <si>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</si>
  <si>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</si>
  <si>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</si>
  <si>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</si>
  <si>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</si>
  <si>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</si>
  <si>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</si>
  <si>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</si>
  <si>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</si>
  <si>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</si>
  <si>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</si>
  <si>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</si>
  <si>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</si>
  <si>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</si>
  <si>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</si>
  <si>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</si>
  <si>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</si>
  <si>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</si>
  <si>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</si>
  <si>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</si>
  <si>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</si>
  <si>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</si>
  <si>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</si>
  <si>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</si>
  <si>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</si>
  <si>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</si>
  <si>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</si>
  <si>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</si>
  <si>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</si>
  <si>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</si>
  <si>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</si>
  <si>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</si>
  <si>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</si>
  <si>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</si>
  <si>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</si>
  <si>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</si>
  <si>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</si>
  <si>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</si>
  <si>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</si>
  <si>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</si>
  <si>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</si>
  <si>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</si>
  <si>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</si>
  <si>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</si>
  <si>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</si>
  <si>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</si>
  <si>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</si>
  <si>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</si>
  <si>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</si>
  <si>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</si>
  <si>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</si>
  <si>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</si>
  <si>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</si>
  <si>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</si>
  <si>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</si>
  <si>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</si>
  <si>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</si>
  <si>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</si>
  <si>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</si>
  <si>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</si>
  <si>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</si>
  <si>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</si>
  <si>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</si>
  <si>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</si>
  <si>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</si>
  <si>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</si>
  <si>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</si>
  <si>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</si>
  <si>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</si>
  <si>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</si>
  <si>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</si>
  <si>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</si>
  <si>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</si>
  <si>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</si>
  <si>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</si>
  <si>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</si>
  <si>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</si>
  <si>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</si>
  <si>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</si>
  <si>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</si>
  <si>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</si>
  <si>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</si>
  <si>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</si>
  <si>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</si>
  <si>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</si>
  <si>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</si>
  <si>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</si>
  <si>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</si>
  <si>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</si>
  <si>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</si>
  <si>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</si>
  <si>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</si>
  <si>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</si>
  <si>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</si>
  <si>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</si>
  <si>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</si>
  <si>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</si>
  <si>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</si>
  <si>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</si>
  <si>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</si>
  <si>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</si>
  <si>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</si>
  <si>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</si>
  <si>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</si>
  <si>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</si>
  <si>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</si>
  <si>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</si>
  <si>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</si>
  <si>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</si>
  <si>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</si>
  <si>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</si>
  <si>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</si>
  <si>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</si>
  <si>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</si>
  <si>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</si>
  <si>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</si>
  <si>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</si>
  <si>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</si>
  <si>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</si>
  <si>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</si>
  <si>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</si>
  <si>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</si>
  <si>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</si>
  <si>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</si>
  <si>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</si>
  <si>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</si>
  <si>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</si>
  <si>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</si>
  <si>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</si>
  <si>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</si>
  <si>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</si>
  <si>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</si>
  <si>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</si>
  <si>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</si>
  <si>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</si>
  <si>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</si>
  <si>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</si>
  <si>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</si>
  <si>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</si>
  <si>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</si>
  <si>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</si>
  <si>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</si>
  <si>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</si>
  <si>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</si>
  <si>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</si>
  <si>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</si>
  <si>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</si>
  <si>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</si>
  <si>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</si>
  <si>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</si>
  <si>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</si>
  <si>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</si>
  <si>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</si>
  <si>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</si>
  <si>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</si>
  <si>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</si>
  <si>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</si>
  <si>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</si>
  <si>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</si>
  <si>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</si>
  <si>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</si>
  <si>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</si>
  <si>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</si>
  <si>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</si>
  <si>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</si>
  <si>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</si>
  <si>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</si>
  <si>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</si>
  <si>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</si>
  <si>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</si>
  <si>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</si>
  <si>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</si>
  <si>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</si>
  <si>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</si>
  <si>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</si>
  <si>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</si>
  <si>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</si>
  <si>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</si>
  <si>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</si>
  <si>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</si>
  <si>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</si>
  <si>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</si>
  <si>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</si>
  <si>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</si>
  <si>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</si>
  <si>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</si>
  <si>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</si>
  <si>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</si>
  <si>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</si>
  <si>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</si>
  <si>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</si>
  <si>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</si>
  <si>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</si>
  <si>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</si>
  <si>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</si>
  <si>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</si>
  <si>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</si>
  <si>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</si>
  <si>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</si>
  <si>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</si>
  <si>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</si>
  <si>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</si>
  <si>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</si>
  <si>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</si>
  <si>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</si>
  <si>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</si>
  <si>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</si>
  <si>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</si>
  <si>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</si>
  <si>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</si>
  <si>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</si>
  <si>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</si>
  <si>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</si>
  <si>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</si>
  <si>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</si>
  <si>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</si>
  <si>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</si>
  <si>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</si>
  <si>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</si>
  <si>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</si>
  <si>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</si>
  <si>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</si>
  <si>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</si>
  <si>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</si>
  <si>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</si>
  <si>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</si>
  <si>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</si>
  <si>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</si>
  <si>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</si>
  <si>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</si>
  <si>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</si>
  <si>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</si>
  <si>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</si>
  <si>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</si>
  <si>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</si>
  <si>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</si>
  <si>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</si>
  <si>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</si>
  <si>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</si>
  <si>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</si>
  <si>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</si>
  <si>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</si>
  <si>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</si>
  <si>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</si>
  <si>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</si>
  <si>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</si>
  <si>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</si>
  <si>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</si>
  <si>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</si>
  <si>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</si>
  <si>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</si>
  <si>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</si>
  <si>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</si>
  <si>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</si>
  <si>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</si>
  <si>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</si>
  <si>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</si>
  <si>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</si>
  <si>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</si>
  <si>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</si>
  <si>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</si>
  <si>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</si>
  <si>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</si>
  <si>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</si>
  <si>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</si>
  <si>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</si>
  <si>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</si>
  <si>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</si>
  <si>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</si>
  <si>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</si>
  <si>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</si>
  <si>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</si>
  <si>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</si>
  <si>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</si>
  <si>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</si>
  <si>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</si>
  <si>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</si>
  <si>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</si>
  <si>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</si>
  <si>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</si>
  <si>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</si>
  <si>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</si>
  <si>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</si>
  <si>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</si>
  <si>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</si>
  <si>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</si>
  <si>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</si>
  <si>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</si>
  <si>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</si>
  <si>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</si>
  <si>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</si>
  <si>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</si>
  <si>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</si>
  <si>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</si>
  <si>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</si>
  <si>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</si>
  <si>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</si>
  <si>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</si>
  <si>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</si>
  <si>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</si>
  <si>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</si>
  <si>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</si>
  <si>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</si>
  <si>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</si>
  <si>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</si>
  <si>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</si>
  <si>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</si>
  <si>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</si>
  <si>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</si>
  <si>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</si>
  <si>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</si>
  <si>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</si>
  <si>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</si>
  <si>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</si>
  <si>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</si>
  <si>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</si>
  <si>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</si>
  <si>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</si>
  <si>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</si>
  <si>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</si>
  <si>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</si>
  <si>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</si>
  <si>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</si>
  <si>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</si>
  <si>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</si>
  <si>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</si>
  <si>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</si>
  <si>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</si>
  <si>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</si>
  <si>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</si>
  <si>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</si>
  <si>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</si>
  <si>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</si>
  <si>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</si>
  <si>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</si>
  <si>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</si>
  <si>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</si>
  <si>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</si>
  <si>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</si>
  <si>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</si>
  <si>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</si>
  <si>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</si>
  <si>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</si>
  <si>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</si>
  <si>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</si>
  <si>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</si>
  <si>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</si>
  <si>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</si>
  <si>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</si>
  <si>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</si>
  <si>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</si>
  <si>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</si>
  <si>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</si>
  <si>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</si>
  <si>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</si>
  <si>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</si>
  <si>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</si>
  <si>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</si>
  <si>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</si>
  <si>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</si>
  <si>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</si>
  <si>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</si>
  <si>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</si>
  <si>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</si>
  <si>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</si>
  <si>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</si>
  <si>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</si>
  <si>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</si>
  <si>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</si>
  <si>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</si>
  <si>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</si>
  <si>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</si>
  <si>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</si>
  <si>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</si>
  <si>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</si>
  <si>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</si>
  <si>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</si>
  <si>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</si>
  <si>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</si>
  <si>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</si>
  <si>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</si>
  <si>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</si>
  <si>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</si>
  <si>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</si>
  <si>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</si>
  <si>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</si>
  <si>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</si>
  <si>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</si>
  <si>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</si>
  <si>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</si>
  <si>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</si>
  <si>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</si>
  <si>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</si>
  <si>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</si>
  <si>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</si>
  <si>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</si>
  <si>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</si>
  <si>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</si>
  <si>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</si>
  <si>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</si>
  <si>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</si>
  <si>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</si>
  <si>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</si>
  <si>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</si>
  <si>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</si>
  <si>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</si>
  <si>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</si>
  <si>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</si>
  <si>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</si>
  <si>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</si>
  <si>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</si>
  <si>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</si>
  <si>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</si>
  <si>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</si>
  <si>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</si>
  <si>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</si>
  <si>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</si>
  <si>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</si>
  <si>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</si>
  <si>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</si>
  <si>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</si>
  <si>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</si>
  <si>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</si>
  <si>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</si>
  <si>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</si>
  <si>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</si>
  <si>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</si>
  <si>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</si>
  <si>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</si>
  <si>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</si>
  <si>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</si>
  <si>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</si>
  <si>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</si>
  <si>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</si>
  <si>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</si>
  <si>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</si>
  <si>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</si>
  <si>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</si>
  <si>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</si>
  <si>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</si>
  <si>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</si>
  <si>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</si>
  <si>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</si>
  <si>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</si>
  <si>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</si>
  <si>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</si>
  <si>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</si>
  <si>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</si>
  <si>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</si>
  <si>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</si>
  <si>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</si>
  <si>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</si>
  <si>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</si>
  <si>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</si>
  <si>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</si>
  <si>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</si>
  <si>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</si>
  <si>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</si>
  <si>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</si>
  <si>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</si>
  <si>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</si>
  <si>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</si>
  <si>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</si>
  <si>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</si>
  <si>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</si>
  <si>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</si>
  <si>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</si>
  <si>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</si>
  <si>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</si>
  <si>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</si>
  <si>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</si>
  <si>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</si>
  <si>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</si>
  <si>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</si>
  <si>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</si>
  <si>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</si>
  <si>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</si>
  <si>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</si>
  <si>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</si>
  <si>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</si>
  <si>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</si>
  <si>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</si>
  <si>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</si>
  <si>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</si>
  <si>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</si>
  <si>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</si>
  <si>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</si>
  <si>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</si>
  <si>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</si>
  <si>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</si>
  <si>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</si>
  <si>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</si>
  <si>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</si>
  <si>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</si>
  <si>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</si>
  <si>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</si>
  <si>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</si>
  <si>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</si>
  <si>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</si>
  <si>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</si>
  <si>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</si>
  <si>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</si>
  <si>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</si>
  <si>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</si>
  <si>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</si>
  <si>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</si>
  <si>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</si>
  <si>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</si>
  <si>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</si>
  <si>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</si>
  <si>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</si>
  <si>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</si>
  <si>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</si>
  <si>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</si>
  <si>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</si>
  <si>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</si>
  <si>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</si>
  <si>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</si>
  <si>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</si>
  <si>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</si>
  <si>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</si>
  <si>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</si>
  <si>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</si>
  <si>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</si>
  <si>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</si>
  <si>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</si>
  <si>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</si>
  <si>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</si>
  <si>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</si>
  <si>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</si>
  <si>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</si>
  <si>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</si>
  <si>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</si>
  <si>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</si>
  <si>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</si>
  <si>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</si>
  <si>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</si>
  <si>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</si>
  <si>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</si>
  <si>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</si>
  <si>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</si>
  <si>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</si>
  <si>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</si>
  <si>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</si>
  <si>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</si>
  <si>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</si>
  <si>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</si>
  <si>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</si>
  <si>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</si>
  <si>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</si>
  <si>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</si>
  <si>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</si>
  <si>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</si>
  <si>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</si>
  <si>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</si>
  <si>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</si>
  <si>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</si>
  <si>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</si>
  <si>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</si>
  <si>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</si>
  <si>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</si>
  <si>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</si>
  <si>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</si>
  <si>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</si>
  <si>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</si>
  <si>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</si>
  <si>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</si>
  <si>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</si>
  <si>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</si>
  <si>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</si>
  <si>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</si>
  <si>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</si>
  <si>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</si>
  <si>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</si>
  <si>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</si>
  <si>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</si>
  <si>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</si>
  <si>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</si>
  <si>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</si>
  <si>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</si>
  <si>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</si>
  <si>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</si>
  <si>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</si>
  <si>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</si>
  <si>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</si>
  <si>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</si>
  <si>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</si>
  <si>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</si>
  <si>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</si>
  <si>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</si>
  <si>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</si>
  <si>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</si>
  <si>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</si>
  <si>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</si>
  <si>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</si>
  <si>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</si>
  <si>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</si>
  <si>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</si>
  <si>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</si>
  <si>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</si>
  <si>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</si>
  <si>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</si>
  <si>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</si>
  <si>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</si>
  <si>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</si>
  <si>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</si>
  <si>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</si>
  <si>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</si>
  <si>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</si>
  <si>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</si>
  <si>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</si>
  <si>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</si>
  <si>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</si>
  <si>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</si>
  <si>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</si>
  <si>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</si>
  <si>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</si>
  <si>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</si>
  <si>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</si>
  <si>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</si>
  <si>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</si>
  <si>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</si>
  <si>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</si>
  <si>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</si>
  <si>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</si>
  <si>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</si>
  <si>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</si>
  <si>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</si>
  <si>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</si>
  <si>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</si>
  <si>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</si>
  <si>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</si>
  <si>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</si>
  <si>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</si>
  <si>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</si>
  <si>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</si>
  <si>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</si>
  <si>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</si>
  <si>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</si>
  <si>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</si>
  <si>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</si>
  <si>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</si>
  <si>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</si>
  <si>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</si>
  <si>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</si>
  <si>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</si>
  <si>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</si>
  <si>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</si>
  <si>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</si>
  <si>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</si>
  <si>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</si>
  <si>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</si>
  <si>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</si>
  <si>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</si>
  <si>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</si>
  <si>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</si>
  <si>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</si>
  <si>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</si>
  <si>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</si>
  <si>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</si>
  <si>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</si>
  <si>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</si>
  <si>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</si>
  <si>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</si>
  <si>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</si>
  <si>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</si>
  <si>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</si>
  <si>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</si>
  <si>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</si>
  <si>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</si>
  <si>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</si>
  <si>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</si>
  <si>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</si>
  <si>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</si>
  <si>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</si>
  <si>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</si>
  <si>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</si>
  <si>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</si>
  <si>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</si>
  <si>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</si>
  <si>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</si>
  <si>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</si>
  <si>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</si>
  <si>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</si>
  <si>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</si>
  <si>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</si>
  <si>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</si>
  <si>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</si>
  <si>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</si>
  <si>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</si>
  <si>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</si>
  <si>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</si>
  <si>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</si>
  <si>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</si>
  <si>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</si>
  <si>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</si>
  <si>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</si>
  <si>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</si>
  <si>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</si>
  <si>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</si>
  <si>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</si>
  <si>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</si>
  <si>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</si>
  <si>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</si>
  <si>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</si>
  <si>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</si>
  <si>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</si>
  <si>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</si>
  <si>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</si>
  <si>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</si>
  <si>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</si>
  <si>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</si>
  <si>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</si>
  <si>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</si>
  <si>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</si>
  <si>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</si>
  <si>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</si>
  <si>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</si>
  <si>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</si>
  <si>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</si>
  <si>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</si>
  <si>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</si>
  <si>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</si>
  <si>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</si>
  <si>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</si>
  <si>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</si>
  <si>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</si>
  <si>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</si>
  <si>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</si>
  <si>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</si>
  <si>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</si>
  <si>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</si>
  <si>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</si>
  <si>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</si>
  <si>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</si>
  <si>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</si>
  <si>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</si>
  <si>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</si>
  <si>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</si>
  <si>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</si>
  <si>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</si>
  <si>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</si>
  <si>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</si>
  <si>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</si>
  <si>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</si>
  <si>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</si>
  <si>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</si>
  <si>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</si>
  <si>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</si>
  <si>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</si>
  <si>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</si>
  <si>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</si>
  <si>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</si>
  <si>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</si>
  <si>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</si>
  <si>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</si>
  <si>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</si>
  <si>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</si>
  <si>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</si>
  <si>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</si>
  <si>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</si>
  <si>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</si>
  <si>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</si>
  <si>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</si>
  <si>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</si>
  <si>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</si>
  <si>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</si>
  <si>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</si>
  <si>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</si>
  <si>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</si>
  <si>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</si>
  <si>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</si>
  <si>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</si>
  <si>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</si>
  <si>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</si>
  <si>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</si>
  <si>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</si>
  <si>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</si>
  <si>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</si>
  <si>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</si>
  <si>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</si>
  <si>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</si>
  <si>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</si>
  <si>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</si>
  <si>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</si>
  <si>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</si>
  <si>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</si>
  <si>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</si>
  <si>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</si>
  <si>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</si>
  <si>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</si>
  <si>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</si>
  <si>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</si>
  <si>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</si>
  <si>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</si>
  <si>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</si>
  <si>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</si>
  <si>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</si>
  <si>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</si>
  <si>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</si>
  <si>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</si>
  <si>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</si>
  <si>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</si>
  <si>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</si>
  <si>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</si>
  <si>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</si>
  <si>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</si>
  <si>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</si>
  <si>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</si>
  <si>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</si>
  <si>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</si>
  <si>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</si>
  <si>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</si>
  <si>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</si>
  <si>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</si>
  <si>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</si>
  <si>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</si>
  <si>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</si>
  <si>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</si>
  <si>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</si>
  <si>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</si>
  <si>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</si>
  <si>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</si>
  <si>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</si>
  <si>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</si>
  <si>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</si>
  <si>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</si>
  <si>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</si>
  <si>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</si>
  <si>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</si>
  <si>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</si>
  <si>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</si>
  <si>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</si>
  <si>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</si>
  <si>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</si>
  <si>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</si>
  <si>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</si>
  <si>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</si>
  <si>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</si>
  <si>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</si>
  <si>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</si>
  <si>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</si>
  <si>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</si>
  <si>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</si>
  <si>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</si>
  <si>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</si>
  <si>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</si>
  <si>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</si>
  <si>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</si>
  <si>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</si>
  <si>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</si>
  <si>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</si>
  <si>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</si>
  <si>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</si>
  <si>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</si>
  <si>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</si>
  <si>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</si>
  <si>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</si>
  <si>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</si>
  <si>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</si>
  <si>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</si>
  <si>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</si>
  <si>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</si>
  <si>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</si>
  <si>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</si>
  <si>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</si>
  <si>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</si>
  <si>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</si>
  <si>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</si>
  <si>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</si>
  <si>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</si>
  <si>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</si>
  <si>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</si>
  <si>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</si>
  <si>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</si>
  <si>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</si>
  <si>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</si>
  <si>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</si>
  <si>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</si>
  <si>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</si>
  <si>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</si>
  <si>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</si>
  <si>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</si>
  <si>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</si>
  <si>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</si>
  <si>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</si>
  <si>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</si>
  <si>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</si>
  <si>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</si>
  <si>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</si>
  <si>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</si>
  <si>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</si>
  <si>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</si>
  <si>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</si>
  <si>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</si>
  <si>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</si>
  <si>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</si>
  <si>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</si>
  <si>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</si>
  <si>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</si>
  <si>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</si>
  <si>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</si>
  <si>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</si>
  <si>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</si>
  <si>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</si>
  <si>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</si>
  <si>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</si>
  <si>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</si>
  <si>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</si>
  <si>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</si>
  <si>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</si>
  <si>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</si>
  <si>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</si>
  <si>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</si>
  <si>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</si>
  <si>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</si>
  <si>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</si>
  <si>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</si>
  <si>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</si>
  <si>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</si>
  <si>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</si>
  <si>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</si>
  <si>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</si>
  <si>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</si>
  <si>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</si>
  <si>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</si>
  <si>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</si>
  <si>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</si>
  <si>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</si>
  <si>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</si>
  <si>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</si>
  <si>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</si>
  <si>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</si>
  <si>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</si>
  <si>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</si>
  <si>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</si>
  <si>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</si>
  <si>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</si>
  <si>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</si>
  <si>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</si>
  <si>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</si>
  <si>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</si>
  <si>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</si>
  <si>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</si>
  <si>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</si>
  <si>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</si>
  <si>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</si>
  <si>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</si>
  <si>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</si>
  <si>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</si>
  <si>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</si>
  <si>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</si>
  <si>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</si>
  <si>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</si>
  <si>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</si>
  <si>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</si>
  <si>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</si>
  <si>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</si>
  <si>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</si>
  <si>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</si>
  <si>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</si>
  <si>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</si>
  <si>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</si>
  <si>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</si>
  <si>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</si>
  <si>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</si>
  <si>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</si>
  <si>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</si>
  <si>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</si>
  <si>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</si>
  <si>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</si>
  <si>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</si>
  <si>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</si>
  <si>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</si>
  <si>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</si>
  <si>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</si>
  <si>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</si>
  <si>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</si>
  <si>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</si>
  <si>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</si>
  <si>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</si>
  <si>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</si>
  <si>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</si>
  <si>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</si>
  <si>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</si>
  <si>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</si>
  <si>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</si>
  <si>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</si>
  <si>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</si>
  <si>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</si>
  <si>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</si>
  <si>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</si>
  <si>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</si>
  <si>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</si>
  <si>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</si>
  <si>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</si>
  <si>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</si>
  <si>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</si>
  <si>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</si>
  <si>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</si>
  <si>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</si>
  <si>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</si>
  <si>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</si>
  <si>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</si>
  <si>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</si>
  <si>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</si>
  <si>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</si>
  <si>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</si>
  <si>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</si>
  <si>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</si>
  <si>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</si>
  <si>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</si>
  <si>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</si>
  <si>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</si>
  <si>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</si>
  <si>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</si>
  <si>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</si>
  <si>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</si>
  <si>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</si>
  <si>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</si>
  <si>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</si>
  <si>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</si>
  <si>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</si>
  <si>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</si>
  <si>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</si>
  <si>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</si>
  <si>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</si>
  <si>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</si>
  <si>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</si>
  <si>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</si>
  <si>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</si>
  <si>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</si>
  <si>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</si>
  <si>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</si>
  <si>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</si>
  <si>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</si>
  <si>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</si>
  <si>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</si>
  <si>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</si>
  <si>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</si>
  <si>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</si>
  <si>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</si>
  <si>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</si>
  <si>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</si>
  <si>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</si>
  <si>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</si>
  <si>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</si>
  <si>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</si>
  <si>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</si>
  <si>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</si>
  <si>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</si>
  <si>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</si>
  <si>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</si>
  <si>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</si>
  <si>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</si>
  <si>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</si>
  <si>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</si>
  <si>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</si>
  <si>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</si>
  <si>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</si>
  <si>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</si>
  <si>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</si>
  <si>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</si>
  <si>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</si>
  <si>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</si>
  <si>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</si>
  <si>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</si>
  <si>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</si>
  <si>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</si>
  <si>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</si>
  <si>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</si>
  <si>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</si>
  <si>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</si>
  <si>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</si>
  <si>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</si>
  <si>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</si>
  <si>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</si>
  <si>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</si>
  <si>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</si>
  <si>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</si>
  <si>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</si>
  <si>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</si>
  <si>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</si>
  <si>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</si>
  <si>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</si>
  <si>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</si>
  <si>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</si>
  <si>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</si>
  <si>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</si>
  <si>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</si>
  <si>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</si>
  <si>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</si>
  <si>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</si>
  <si>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</si>
  <si>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</si>
  <si>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</si>
  <si>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</si>
  <si>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</si>
  <si>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</si>
  <si>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</si>
  <si>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</si>
  <si>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</si>
  <si>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</si>
  <si>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</si>
  <si>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</si>
  <si>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</si>
  <si>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</si>
  <si>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</si>
  <si>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</si>
  <si>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</si>
  <si>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</si>
  <si>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</si>
  <si>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</si>
  <si>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</si>
  <si>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</si>
  <si>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</si>
  <si>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</si>
  <si>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</si>
  <si>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</si>
  <si>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</si>
  <si>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</si>
  <si>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</si>
  <si>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</si>
  <si>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</si>
  <si>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</si>
  <si>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</si>
  <si>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</si>
  <si>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</si>
  <si>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</si>
  <si>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</si>
  <si>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</si>
  <si>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</si>
  <si>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</si>
  <si>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</si>
  <si>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</si>
  <si>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</si>
  <si>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</si>
  <si>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</si>
  <si>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</si>
  <si>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</si>
  <si>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</si>
  <si>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</si>
  <si>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</si>
  <si>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</si>
  <si>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</si>
  <si>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</si>
  <si>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</si>
  <si>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</si>
  <si>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</si>
  <si>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</si>
  <si>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</si>
  <si>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</si>
  <si>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</si>
  <si>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</si>
  <si>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</si>
  <si>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</si>
  <si>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</si>
  <si>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</si>
  <si>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</si>
  <si>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</si>
  <si>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</si>
  <si>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</si>
  <si>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</si>
  <si>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</si>
  <si>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</si>
  <si>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</si>
  <si>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</si>
  <si>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</si>
  <si>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</si>
  <si>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</si>
  <si>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</si>
  <si>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</si>
  <si>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</si>
  <si>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</si>
  <si>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</si>
  <si>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</si>
  <si>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</si>
  <si>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</si>
  <si>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</si>
  <si>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</si>
  <si>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</si>
  <si>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</si>
  <si>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</si>
  <si>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</si>
  <si>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</si>
  <si>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</si>
  <si>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</si>
  <si>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</si>
  <si>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</si>
  <si>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</si>
  <si>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</si>
  <si>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</si>
  <si>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</si>
  <si>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</si>
  <si>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</si>
  <si>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</si>
  <si>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</si>
  <si>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</si>
  <si>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</si>
  <si>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</si>
  <si>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</si>
  <si>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</si>
  <si>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</si>
  <si>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</si>
  <si>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</si>
  <si>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</si>
  <si>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</si>
  <si>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</si>
  <si>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</si>
  <si>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</si>
  <si>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</si>
  <si>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</si>
  <si>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</si>
  <si>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</si>
  <si>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</si>
  <si>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</si>
  <si>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</si>
  <si>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</si>
  <si>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</si>
  <si>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</si>
  <si>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</si>
  <si>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</si>
  <si>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</si>
  <si>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</si>
  <si>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</si>
  <si>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</si>
  <si>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</si>
  <si>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</si>
  <si>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</si>
  <si>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</si>
  <si>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</si>
  <si>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</si>
  <si>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</si>
  <si>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</si>
  <si>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</si>
  <si>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</si>
  <si>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</si>
  <si>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</si>
  <si>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</si>
  <si>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</si>
  <si>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</si>
  <si>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</si>
  <si>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</si>
  <si>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</si>
  <si>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</si>
  <si>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</si>
  <si>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</si>
  <si>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</si>
  <si>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</si>
  <si>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</si>
  <si>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</si>
  <si>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</si>
  <si>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</si>
  <si>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</si>
  <si>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</si>
  <si>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</si>
  <si>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</si>
  <si>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</si>
  <si>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</si>
  <si>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</si>
  <si>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</si>
  <si>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</si>
  <si>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</si>
  <si>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</si>
  <si>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</si>
  <si>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</si>
  <si>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</si>
  <si>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</si>
  <si>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</si>
  <si>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</si>
  <si>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</si>
  <si>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</si>
  <si>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</si>
  <si>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</si>
  <si>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</si>
  <si>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</si>
  <si>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</si>
  <si>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</si>
  <si>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</si>
  <si>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</si>
  <si>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</si>
  <si>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</si>
  <si>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</si>
  <si>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</si>
  <si>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</si>
  <si>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</si>
  <si>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</si>
  <si>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</si>
  <si>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</si>
  <si>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</si>
  <si>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</si>
  <si>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</si>
  <si>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</si>
  <si>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</si>
  <si>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</si>
  <si>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</si>
  <si>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</si>
  <si>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</si>
  <si>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</si>
  <si>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</si>
  <si>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</si>
  <si>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</si>
  <si>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</si>
  <si>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</si>
  <si>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</si>
  <si>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</si>
  <si>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</si>
  <si>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</si>
  <si>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</si>
  <si>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</si>
  <si>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</si>
  <si>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</si>
  <si>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</si>
  <si>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</si>
  <si>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</si>
  <si>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</si>
  <si>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</si>
  <si>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</si>
  <si>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</si>
  <si>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</si>
  <si>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</si>
  <si>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</si>
  <si>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</si>
  <si>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</si>
  <si>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</si>
  <si>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</si>
  <si>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</si>
  <si>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</si>
  <si>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</si>
  <si>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</si>
  <si>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</si>
  <si>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</si>
  <si>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</si>
  <si>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</si>
  <si>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</si>
  <si>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</si>
  <si>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</si>
  <si>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</si>
  <si>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</si>
  <si>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</si>
  <si>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</si>
  <si>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</si>
  <si>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</si>
  <si>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</si>
  <si>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</si>
  <si>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</si>
  <si>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</si>
  <si>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</si>
  <si>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</si>
  <si>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</si>
  <si>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</si>
  <si>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</si>
  <si>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</si>
  <si>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</si>
  <si>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</si>
  <si>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</si>
  <si>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</si>
  <si>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</si>
  <si>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</si>
  <si>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</si>
  <si>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</si>
  <si>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</si>
  <si>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</si>
  <si>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</si>
  <si>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</si>
  <si>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</si>
  <si>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</si>
  <si>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</si>
  <si>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</si>
  <si>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</si>
  <si>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</si>
  <si>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</si>
  <si>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</si>
  <si>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</si>
  <si>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</si>
  <si>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</si>
  <si>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</si>
  <si>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</si>
  <si>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</si>
  <si>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</si>
  <si>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</si>
  <si>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</si>
  <si>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</si>
  <si>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</si>
  <si>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</si>
  <si>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</si>
  <si>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</si>
  <si>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</si>
  <si>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</si>
  <si>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</si>
  <si>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</si>
  <si>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</si>
  <si>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</si>
  <si>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</si>
  <si>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</si>
  <si>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</si>
  <si>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</si>
  <si>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</si>
  <si>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</si>
  <si>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</si>
  <si>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</si>
  <si>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</si>
  <si>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</si>
  <si>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</si>
  <si>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</si>
  <si>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</si>
  <si>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</si>
  <si>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</si>
  <si>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</si>
  <si>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</si>
  <si>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</si>
  <si>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</si>
  <si>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</si>
  <si>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</si>
  <si>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</si>
  <si>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</si>
  <si>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</si>
  <si>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</si>
  <si>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</si>
  <si>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</si>
  <si>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</si>
  <si>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</si>
  <si>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</si>
  <si>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</si>
  <si>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</si>
  <si>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</si>
  <si>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</si>
  <si>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</si>
  <si>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</si>
  <si>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</si>
  <si>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</si>
  <si>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</si>
  <si>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</si>
  <si>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</si>
  <si>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</si>
  <si>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</si>
  <si>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</si>
  <si>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</si>
  <si>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</si>
  <si>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</si>
  <si>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</si>
  <si>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</si>
  <si>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</si>
  <si>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</si>
  <si>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</si>
  <si>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</si>
  <si>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</si>
  <si>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</si>
  <si>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</si>
  <si>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</si>
  <si>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</si>
  <si>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</si>
  <si>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</si>
  <si>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</si>
  <si>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</si>
  <si>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</si>
  <si>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</si>
  <si>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</si>
  <si>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</si>
  <si>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</si>
  <si>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</si>
  <si>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</si>
  <si>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</si>
  <si>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</si>
  <si>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</si>
  <si>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</si>
  <si>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</si>
  <si>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</si>
  <si>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</si>
  <si>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</si>
  <si>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</si>
  <si>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</si>
  <si>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</si>
  <si>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</si>
  <si>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</si>
  <si>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</si>
  <si>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</si>
  <si>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</si>
  <si>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</si>
  <si>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</si>
  <si>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</si>
  <si>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</si>
  <si>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</si>
  <si>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</si>
  <si>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</si>
  <si>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</si>
  <si>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</si>
  <si>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</si>
  <si>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</si>
  <si>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</si>
  <si>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</si>
  <si>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</si>
  <si>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</si>
  <si>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</si>
  <si>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</si>
  <si>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</si>
  <si>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</si>
  <si>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</si>
  <si>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</si>
  <si>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</si>
  <si>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</si>
  <si>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</si>
  <si>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</si>
  <si>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</si>
  <si>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</si>
  <si>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</si>
  <si>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</si>
  <si>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</si>
  <si>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</si>
  <si>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</si>
  <si>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</si>
  <si>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</si>
  <si>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</si>
  <si>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</si>
  <si>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</si>
  <si>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</si>
  <si>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</si>
  <si>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</si>
  <si>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</si>
  <si>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</si>
  <si>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</si>
  <si>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</si>
  <si>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</si>
  <si>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</si>
  <si>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</si>
  <si>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</si>
  <si>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</si>
  <si>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</si>
  <si>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</si>
  <si>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</si>
  <si>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</si>
  <si>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</si>
  <si>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</si>
  <si>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</si>
  <si>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</si>
  <si>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</si>
  <si>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</si>
  <si>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</si>
  <si>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</si>
  <si>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</si>
  <si>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</si>
  <si>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</si>
  <si>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</si>
  <si>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</si>
  <si>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</si>
  <si>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</si>
  <si>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</si>
  <si>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</si>
  <si>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</si>
  <si>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</si>
  <si>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</si>
  <si>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</si>
  <si>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</si>
  <si>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</si>
  <si>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</si>
  <si>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</si>
  <si>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</si>
  <si>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</si>
  <si>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</si>
  <si>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</si>
  <si>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</si>
  <si>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</si>
  <si>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</si>
  <si>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</si>
  <si>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</si>
  <si>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</si>
  <si>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</si>
  <si>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</si>
  <si>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</si>
  <si>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</si>
  <si>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</si>
  <si>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</si>
  <si>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</si>
  <si>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</si>
  <si>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</si>
  <si>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</si>
  <si>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</si>
  <si>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</si>
  <si>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</si>
  <si>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</si>
  <si>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</si>
  <si>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</si>
  <si>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</si>
  <si>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</si>
  <si>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</si>
  <si>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</si>
  <si>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</si>
  <si>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</si>
  <si>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</si>
  <si>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</si>
  <si>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</si>
  <si>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</si>
  <si>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</si>
  <si>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</si>
  <si>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</si>
  <si>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</si>
  <si>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</si>
  <si>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</si>
  <si>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</si>
  <si>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</si>
  <si>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</si>
  <si>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</si>
  <si>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</si>
  <si>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</si>
  <si>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</si>
  <si>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</si>
  <si>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</si>
  <si>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</si>
  <si>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</si>
  <si>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</si>
  <si>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</si>
  <si>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</si>
  <si>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</si>
  <si>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</si>
  <si>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</si>
  <si>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</si>
  <si>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</si>
  <si>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</si>
  <si>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</si>
  <si>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</si>
  <si>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</si>
  <si>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</si>
  <si>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</si>
  <si>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</si>
  <si>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</si>
  <si>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</si>
  <si>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</si>
  <si>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</si>
  <si>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</si>
  <si>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</si>
  <si>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</si>
  <si>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</si>
  <si>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</si>
  <si>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</si>
  <si>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</si>
  <si>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</si>
  <si>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</si>
  <si>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</si>
  <si>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</si>
  <si>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</si>
  <si>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</si>
  <si>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</si>
  <si>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</si>
  <si>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</si>
  <si>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</si>
  <si>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</si>
  <si>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</si>
  <si>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</si>
  <si>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</si>
  <si>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</si>
  <si>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</si>
  <si>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</si>
  <si>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</si>
  <si>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</si>
  <si>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</si>
  <si>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</si>
  <si>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</si>
  <si>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</si>
  <si>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</si>
  <si>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</si>
  <si>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</si>
  <si>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</si>
  <si>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</si>
  <si>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</si>
  <si>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</si>
  <si>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</si>
  <si>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</si>
  <si>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</si>
  <si>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</si>
  <si>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</si>
  <si>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</si>
  <si>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</si>
  <si>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</si>
  <si>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</si>
  <si>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</si>
  <si>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</si>
  <si>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</si>
  <si>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</si>
  <si>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</si>
  <si>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</si>
  <si>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</si>
  <si>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</si>
  <si>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</si>
  <si>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</si>
  <si>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</si>
  <si>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</si>
  <si>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</si>
  <si>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</si>
  <si>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</si>
  <si>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</si>
  <si>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</si>
  <si>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</si>
  <si>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</si>
  <si>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</si>
  <si>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</si>
  <si>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</si>
  <si>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</si>
  <si>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</si>
  <si>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</si>
  <si>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</si>
  <si>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</si>
  <si>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</si>
  <si>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</si>
  <si>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</si>
  <si>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</si>
  <si>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</si>
  <si>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</si>
  <si>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</si>
  <si>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</si>
  <si>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</si>
  <si>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</si>
  <si>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</si>
  <si>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</si>
  <si>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</si>
  <si>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</si>
  <si>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</si>
  <si>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</si>
  <si>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</si>
  <si>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</si>
  <si>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</si>
  <si>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</si>
  <si>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</si>
  <si>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</si>
  <si>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</si>
  <si>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</si>
  <si>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</si>
  <si>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</si>
  <si>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</si>
  <si>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</si>
  <si>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</si>
  <si>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</si>
  <si>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</si>
  <si>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</si>
  <si>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</si>
  <si>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</si>
  <si>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</si>
  <si>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</si>
  <si>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</si>
  <si>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</si>
  <si>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</si>
  <si>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</si>
  <si>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</si>
  <si>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</si>
  <si>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</si>
  <si>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</si>
  <si>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</si>
  <si>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</si>
  <si>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</si>
  <si>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</si>
  <si>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</si>
  <si>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</si>
  <si>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</si>
  <si>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</si>
  <si>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</si>
  <si>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</si>
  <si>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</si>
  <si>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</si>
  <si>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</si>
  <si>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</si>
  <si>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</si>
  <si>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</si>
  <si>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</si>
  <si>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</si>
  <si>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</si>
  <si>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</si>
  <si>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</si>
  <si>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</si>
  <si>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</si>
  <si>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</si>
  <si>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</si>
  <si>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</si>
  <si>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</si>
  <si>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</si>
  <si>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</si>
  <si>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</si>
  <si>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</si>
  <si>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</si>
  <si>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</si>
  <si>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</si>
  <si>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</si>
  <si>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</si>
  <si>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</si>
  <si>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</si>
  <si>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</si>
  <si>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</si>
  <si>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</si>
  <si>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</si>
  <si>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</si>
  <si>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</si>
  <si>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</si>
  <si>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</si>
  <si>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</si>
  <si>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</si>
  <si>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</si>
  <si>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</si>
  <si>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</si>
  <si>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</si>
  <si>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</si>
  <si>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</si>
  <si>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</si>
  <si>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</si>
  <si>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</si>
  <si>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</si>
  <si>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</si>
  <si>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</si>
  <si>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</si>
  <si>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</si>
  <si>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</si>
  <si>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</si>
  <si>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</si>
  <si>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</si>
  <si>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</si>
  <si>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</si>
  <si>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</si>
  <si>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</si>
  <si>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</si>
  <si>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</si>
  <si>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</si>
  <si>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</si>
  <si>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</si>
  <si>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</si>
  <si>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</si>
  <si>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</si>
  <si>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</si>
  <si>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</si>
  <si>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</si>
  <si>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</si>
  <si>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</si>
  <si>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</si>
  <si>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</si>
  <si>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</si>
  <si>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</si>
  <si>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</si>
  <si>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</si>
  <si>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</si>
  <si>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</si>
  <si>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</si>
  <si>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</si>
  <si>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</si>
  <si>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</si>
  <si>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</si>
  <si>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</si>
  <si>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</si>
  <si>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</si>
  <si>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</si>
  <si>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</si>
  <si>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</si>
  <si>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</si>
  <si>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</si>
  <si>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</si>
  <si>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</si>
  <si>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</si>
  <si>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</si>
  <si>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</si>
  <si>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</si>
  <si>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</si>
  <si>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</si>
  <si>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</si>
  <si>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</si>
  <si>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</si>
  <si>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</si>
  <si>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</si>
  <si>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</si>
  <si>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</si>
  <si>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</si>
  <si>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</si>
  <si>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</si>
  <si>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</si>
  <si>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</si>
  <si>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</si>
  <si>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</si>
  <si>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</si>
  <si>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</si>
  <si>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</si>
  <si>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</si>
  <si>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</si>
  <si>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</si>
  <si>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</si>
  <si>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</si>
  <si>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</si>
  <si>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</si>
  <si>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</si>
  <si>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</si>
  <si>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</si>
  <si>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</si>
  <si>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</si>
  <si>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</si>
  <si>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</si>
  <si>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</si>
  <si>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</si>
  <si>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</si>
  <si>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</si>
  <si>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</si>
  <si>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</si>
  <si>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</si>
  <si>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</si>
  <si>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</si>
  <si>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</si>
  <si>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</si>
  <si>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</si>
  <si>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</si>
  <si>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</si>
  <si>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</si>
  <si>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</si>
  <si>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</si>
  <si>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</si>
  <si>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</si>
  <si>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</si>
  <si>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</si>
  <si>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</si>
  <si>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</si>
  <si>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</si>
  <si>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</si>
  <si>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</si>
  <si>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</si>
  <si>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</si>
  <si>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</si>
  <si>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</si>
  <si>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</si>
  <si>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</si>
  <si>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</si>
  <si>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</si>
  <si>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</si>
  <si>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</si>
  <si>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</si>
  <si>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</si>
  <si>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</si>
  <si>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</si>
  <si>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</si>
  <si>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</si>
  <si>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</si>
  <si>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</si>
  <si>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</si>
  <si>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</si>
  <si>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</si>
  <si>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</si>
  <si>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</si>
  <si>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</si>
  <si>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</si>
  <si>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</si>
  <si>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</si>
  <si>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</si>
  <si>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</si>
  <si>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</si>
  <si>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</si>
  <si>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</si>
  <si>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</si>
  <si>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</si>
  <si>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</si>
  <si>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</si>
  <si>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</si>
  <si>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</si>
  <si>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</si>
  <si>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</si>
  <si>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</si>
  <si>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</si>
  <si>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</si>
  <si>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</si>
  <si>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</si>
  <si>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</si>
  <si>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</si>
  <si>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</si>
  <si>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</si>
  <si>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</si>
  <si>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</si>
  <si>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</si>
  <si>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</si>
  <si>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</si>
  <si>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</si>
  <si>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</si>
  <si>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</si>
  <si>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</si>
  <si>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</si>
  <si>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</si>
  <si>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</si>
  <si>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</si>
  <si>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</si>
  <si>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</si>
  <si>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</si>
  <si>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</si>
  <si>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</si>
  <si>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</si>
  <si>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</si>
  <si>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</si>
  <si>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</si>
  <si>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</si>
  <si>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</si>
  <si>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</si>
  <si>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</si>
  <si>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</si>
  <si>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</si>
  <si>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</si>
  <si>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</si>
  <si>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</si>
  <si>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</si>
  <si>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</si>
  <si>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</si>
  <si>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</si>
  <si>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</si>
  <si>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</si>
  <si>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</si>
  <si>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</si>
  <si>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</si>
  <si>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</si>
  <si>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</si>
  <si>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</si>
  <si>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</si>
  <si>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</si>
  <si>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</si>
  <si>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</si>
  <si>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</si>
  <si>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</si>
  <si>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</si>
  <si>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</si>
  <si>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</si>
  <si>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</si>
  <si>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</si>
  <si>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</si>
  <si>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</si>
  <si>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</si>
  <si>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</si>
  <si>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</si>
  <si>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</si>
  <si>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</si>
  <si>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</si>
  <si>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</si>
  <si>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</si>
  <si>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</si>
  <si>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</si>
  <si>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</si>
  <si>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</si>
  <si>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</si>
  <si>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</si>
  <si>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</si>
  <si>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</si>
  <si>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</si>
  <si>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</si>
  <si>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</si>
  <si>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</si>
  <si>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</si>
  <si>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</si>
  <si>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</si>
  <si>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</si>
  <si>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</si>
  <si>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</si>
  <si>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</si>
  <si>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</si>
  <si>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</si>
  <si>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</si>
  <si>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</si>
  <si>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</si>
  <si>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</si>
  <si>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</si>
  <si>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</si>
  <si>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</si>
  <si>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</si>
  <si>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</si>
  <si>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</si>
  <si>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</si>
  <si>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</si>
  <si>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</si>
  <si>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</si>
  <si>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</si>
  <si>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</si>
  <si>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</si>
  <si>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</si>
  <si>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</si>
  <si>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</si>
  <si>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</si>
  <si>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</si>
  <si>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</si>
  <si>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</si>
  <si>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</si>
  <si>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</si>
  <si>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</si>
  <si>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</si>
  <si>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</si>
  <si>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</si>
  <si>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</si>
  <si>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</si>
  <si>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</si>
  <si>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</si>
  <si>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</si>
  <si>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</si>
  <si>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</si>
  <si>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</si>
  <si>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</si>
  <si>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</si>
  <si>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</si>
  <si>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</si>
  <si>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</si>
  <si>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</si>
  <si>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</si>
  <si>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</si>
  <si>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</si>
  <si>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</si>
  <si>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</si>
  <si>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</si>
  <si>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</si>
  <si>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</si>
  <si>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</si>
  <si>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</si>
  <si>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</si>
  <si>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</si>
  <si>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</si>
  <si>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</si>
  <si>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</si>
  <si>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</si>
  <si>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</si>
  <si>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</si>
  <si>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</si>
  <si>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</si>
  <si>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</si>
  <si>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</si>
  <si>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</si>
  <si>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</si>
  <si>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</si>
  <si>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</si>
  <si>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</si>
  <si>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</si>
  <si>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</si>
  <si>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</si>
  <si>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</si>
  <si>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</si>
  <si>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</si>
  <si>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</si>
  <si>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</si>
  <si>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</si>
  <si>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</si>
  <si>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</si>
  <si>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</si>
  <si>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</si>
  <si>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</si>
  <si>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</si>
  <si>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</si>
  <si>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</si>
  <si>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</si>
  <si>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</si>
  <si>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</si>
  <si>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</si>
  <si>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</si>
  <si>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</si>
  <si>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</si>
  <si>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</si>
  <si>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</si>
  <si>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</si>
  <si>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</si>
  <si>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</si>
  <si>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</si>
  <si>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</si>
  <si>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</si>
  <si>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</si>
  <si>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</si>
  <si>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</si>
  <si>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</si>
  <si>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</si>
  <si>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</si>
  <si>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</si>
  <si>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</si>
  <si>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</si>
  <si>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</si>
  <si>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</si>
  <si>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</si>
  <si>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</si>
  <si>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</si>
  <si>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</si>
  <si>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</si>
  <si>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</si>
  <si>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</si>
  <si>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</si>
  <si>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</si>
  <si>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</si>
  <si>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</si>
  <si>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</si>
  <si>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</si>
  <si>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</si>
  <si>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</si>
  <si>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</si>
  <si>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</si>
  <si>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</si>
  <si>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</si>
  <si>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</si>
  <si>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</si>
  <si>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</si>
  <si>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</si>
  <si>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</si>
  <si>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</si>
  <si>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</si>
  <si>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</si>
  <si>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</si>
  <si>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</si>
  <si>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</si>
  <si>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</si>
  <si>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</si>
  <si>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</si>
  <si>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</si>
  <si>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</si>
  <si>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</si>
  <si>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</si>
  <si>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</si>
  <si>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</si>
  <si>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</si>
  <si>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</si>
  <si>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</si>
  <si>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</si>
  <si>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</si>
  <si>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</si>
  <si>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</si>
  <si>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</si>
  <si>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</si>
  <si>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</si>
  <si>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</si>
  <si>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</si>
  <si>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</si>
  <si>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</si>
  <si>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</si>
  <si>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</si>
  <si>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</si>
  <si>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</si>
  <si>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</si>
  <si>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</si>
  <si>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</si>
  <si>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</si>
  <si>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</si>
  <si>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</si>
  <si>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</si>
  <si>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</si>
  <si>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</si>
  <si>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</si>
  <si>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</si>
  <si>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</si>
  <si>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</si>
  <si>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</si>
  <si>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</si>
  <si>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</si>
  <si>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</si>
  <si>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</si>
  <si>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</si>
  <si>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</si>
  <si>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</si>
  <si>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</si>
  <si>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</si>
  <si>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</si>
  <si>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</si>
  <si>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</si>
  <si>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</si>
  <si>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</si>
  <si>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</si>
  <si>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</si>
  <si>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</si>
  <si>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</si>
  <si>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</si>
  <si>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</si>
  <si>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</si>
  <si>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</si>
  <si>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</si>
  <si>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</si>
  <si>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</si>
  <si>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</si>
  <si>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</si>
  <si>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</si>
  <si>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</si>
  <si>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</si>
  <si>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</si>
  <si>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</si>
  <si>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</si>
  <si>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</si>
  <si>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</si>
  <si>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</si>
  <si>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</si>
  <si>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</si>
  <si>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</si>
  <si>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</si>
  <si>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</si>
  <si>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</si>
  <si>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</si>
  <si>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</si>
  <si>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</si>
  <si>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</si>
  <si>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</si>
  <si>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</si>
  <si>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</si>
  <si>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</si>
  <si>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</si>
  <si>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</si>
  <si>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</si>
  <si>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</si>
  <si>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</si>
  <si>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</si>
  <si>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</si>
  <si>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</si>
  <si>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</si>
  <si>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</si>
  <si>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</si>
  <si>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</si>
  <si>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</si>
  <si>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</si>
  <si>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</si>
  <si>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</si>
  <si>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</si>
  <si>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</si>
  <si>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</si>
  <si>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</si>
  <si>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</si>
  <si>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</si>
  <si>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</si>
  <si>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</si>
  <si>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</si>
  <si>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</si>
  <si>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</si>
  <si>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</si>
  <si>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</si>
  <si>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</si>
  <si>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</si>
  <si>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</si>
  <si>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</si>
  <si>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</si>
  <si>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</si>
  <si>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</si>
  <si>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</si>
  <si>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</si>
  <si>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</si>
  <si>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</si>
  <si>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</si>
  <si>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</si>
  <si>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</si>
  <si>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</si>
  <si>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</si>
  <si>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</si>
  <si>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</si>
  <si>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</si>
  <si>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</si>
  <si>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</si>
  <si>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</si>
  <si>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</si>
  <si>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</si>
  <si>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</si>
  <si>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</si>
  <si>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</si>
  <si>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</si>
  <si>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</si>
  <si>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</si>
  <si>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</si>
  <si>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</si>
  <si>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</si>
  <si>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</si>
  <si>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</si>
  <si>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</si>
  <si>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</si>
  <si>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</si>
  <si>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</si>
  <si>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</si>
  <si>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</si>
  <si>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</si>
  <si>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</si>
  <si>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</si>
  <si>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</si>
  <si>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</si>
  <si>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</si>
  <si>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</si>
  <si>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</si>
  <si>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</si>
  <si>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</si>
  <si>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</si>
  <si>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</si>
  <si>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</si>
  <si>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</si>
  <si>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</si>
  <si>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</si>
  <si>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</si>
  <si>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</si>
  <si>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</si>
  <si>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</si>
  <si>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</si>
  <si>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</si>
  <si>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</si>
  <si>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</si>
  <si>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</si>
  <si>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</si>
  <si>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</si>
  <si>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</si>
  <si>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</si>
  <si>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</si>
  <si>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</si>
  <si>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</si>
  <si>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</si>
  <si>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</si>
  <si>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</si>
  <si>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</si>
  <si>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</si>
  <si>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</si>
  <si>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</si>
  <si>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</si>
  <si>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</si>
  <si>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</si>
  <si>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</si>
  <si>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</si>
  <si>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</si>
  <si>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</si>
  <si>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</si>
  <si>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</si>
  <si>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</si>
  <si>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</si>
  <si>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</si>
  <si>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</si>
  <si>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</si>
  <si>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</si>
  <si>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</si>
  <si>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</si>
  <si>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</si>
  <si>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</si>
  <si>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</si>
  <si>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</si>
  <si>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</si>
  <si>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</si>
  <si>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</si>
  <si>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</si>
  <si>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</si>
  <si>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</si>
  <si>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</si>
  <si>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</si>
  <si>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</si>
  <si>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</si>
  <si>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</si>
  <si>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</si>
  <si>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</si>
  <si>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</si>
  <si>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</si>
  <si>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</si>
  <si>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</si>
  <si>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</si>
  <si>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</si>
  <si>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</si>
  <si>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</si>
  <si>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</si>
  <si>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</si>
  <si>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</si>
  <si>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</si>
  <si>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</si>
  <si>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</si>
  <si>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</si>
  <si>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</si>
  <si>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</si>
  <si>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</si>
  <si>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</si>
  <si>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</si>
  <si>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</si>
  <si>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</si>
  <si>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</si>
  <si>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</si>
  <si>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</si>
  <si>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</si>
  <si>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</si>
  <si>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</si>
  <si>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</si>
  <si>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</si>
  <si>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</si>
  <si>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</si>
  <si>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</si>
  <si>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</si>
  <si>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</si>
  <si>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</si>
  <si>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</si>
  <si>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</si>
  <si>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</si>
  <si>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</si>
  <si>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</si>
  <si>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</si>
  <si>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</si>
  <si>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</si>
  <si>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</si>
  <si>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</si>
  <si>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</si>
  <si>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</si>
  <si>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</si>
  <si>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</si>
  <si>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</si>
  <si>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</si>
  <si>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</si>
  <si>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</si>
  <si>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</si>
  <si>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</si>
  <si>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</si>
  <si>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</si>
  <si>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</si>
  <si>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</si>
  <si>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</si>
  <si>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</si>
  <si>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</si>
  <si>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</si>
  <si>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</si>
  <si>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</si>
  <si>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</si>
  <si>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</si>
  <si>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</si>
  <si>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</si>
  <si>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</si>
  <si>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</si>
  <si>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</si>
  <si>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</si>
  <si>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</si>
  <si>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</si>
  <si>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</si>
  <si>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</si>
  <si>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</si>
  <si>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</si>
  <si>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</si>
  <si>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</si>
  <si>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</si>
  <si>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</si>
  <si>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</si>
  <si>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</si>
  <si>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</si>
  <si>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</si>
  <si>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</si>
  <si>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</si>
  <si>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</si>
  <si>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</si>
  <si>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</si>
  <si>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</si>
  <si>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</si>
  <si>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</si>
  <si>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</si>
  <si>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</si>
  <si>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</si>
  <si>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</si>
  <si>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</si>
  <si>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</si>
  <si>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</si>
  <si>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</si>
  <si>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</si>
  <si>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</si>
  <si>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</si>
  <si>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</si>
  <si>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</si>
  <si>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</si>
  <si>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</si>
  <si>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</si>
  <si>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</si>
  <si>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</si>
  <si>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</si>
  <si>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</si>
  <si>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</si>
  <si>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</si>
  <si>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</si>
  <si>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</si>
  <si>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</si>
  <si>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</si>
  <si>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</si>
  <si>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</si>
  <si>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</si>
  <si>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</si>
  <si>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</si>
  <si>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</si>
  <si>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</si>
  <si>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</si>
  <si>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</si>
  <si>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</si>
  <si>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</si>
  <si>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</si>
  <si>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</si>
  <si>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</si>
  <si>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</si>
  <si>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</si>
  <si>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</si>
  <si>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</si>
  <si>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</si>
  <si>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</si>
  <si>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</si>
  <si>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</si>
  <si>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</si>
  <si>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</si>
  <si>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</si>
  <si>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</si>
  <si>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</si>
  <si>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</si>
  <si>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</si>
  <si>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</si>
  <si>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</si>
  <si>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</si>
  <si>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</si>
  <si>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</si>
  <si>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</si>
  <si>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</si>
  <si>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</si>
  <si>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</si>
  <si>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</si>
  <si>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</si>
  <si>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</si>
  <si>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</si>
  <si>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</si>
  <si>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</si>
  <si>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</si>
  <si>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</si>
  <si>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</si>
  <si>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</si>
  <si>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</si>
  <si>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</si>
  <si>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</si>
  <si>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</si>
  <si>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</si>
  <si>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</si>
  <si>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</si>
  <si>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</si>
  <si>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</si>
  <si>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</si>
  <si>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</si>
  <si>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</si>
  <si>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</si>
  <si>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</si>
  <si>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</si>
  <si>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</si>
  <si>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</si>
  <si>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</si>
  <si>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</si>
  <si>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</si>
  <si>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</si>
  <si>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</si>
  <si>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</si>
  <si>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</si>
  <si>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</si>
  <si>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</si>
  <si>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</si>
  <si>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</si>
  <si>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</si>
  <si>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</si>
  <si>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</si>
  <si>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</si>
  <si>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</si>
  <si>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</si>
  <si>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</si>
  <si>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</si>
  <si>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</si>
  <si>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</si>
  <si>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</si>
  <si>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</si>
  <si>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</si>
  <si>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</si>
  <si>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</si>
  <si>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</si>
  <si>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</si>
  <si>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</si>
  <si>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</si>
  <si>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</si>
  <si>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</si>
  <si>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</si>
  <si>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</si>
  <si>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</si>
  <si>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</si>
  <si>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</si>
  <si>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</si>
  <si>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</si>
  <si>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</si>
  <si>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</si>
  <si>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</si>
  <si>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</si>
  <si>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</si>
  <si>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</si>
  <si>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</si>
  <si>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</si>
  <si>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</si>
  <si>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</si>
  <si>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</si>
  <si>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</si>
  <si>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</si>
  <si>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</si>
  <si>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</si>
  <si>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</si>
  <si>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</si>
  <si>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</si>
  <si>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</si>
  <si>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</si>
  <si>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</si>
  <si>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</si>
  <si>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</si>
  <si>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</si>
  <si>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</si>
  <si>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</si>
  <si>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</si>
  <si>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</si>
  <si>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</si>
  <si>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</si>
  <si>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</si>
  <si>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</si>
  <si>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</si>
  <si>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</si>
  <si>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</si>
  <si>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</si>
  <si>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</si>
  <si>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</si>
  <si>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</si>
  <si>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</si>
  <si>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</si>
  <si>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</si>
  <si>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</si>
  <si>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</si>
  <si>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</si>
  <si>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</si>
  <si>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</si>
  <si>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</si>
  <si>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</si>
  <si>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</si>
  <si>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</si>
  <si>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</si>
  <si>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</si>
  <si>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</si>
  <si>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</si>
  <si>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</si>
  <si>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</si>
  <si>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</si>
  <si>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</si>
  <si>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</si>
  <si>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</si>
  <si>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</si>
  <si>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</si>
  <si>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</si>
  <si>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</si>
  <si>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</si>
  <si>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</si>
  <si>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</si>
  <si>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</si>
  <si>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</si>
  <si>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</si>
  <si>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</si>
  <si>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</si>
  <si>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</si>
  <si>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</si>
  <si>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</si>
  <si>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</si>
  <si>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</si>
  <si>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</si>
  <si>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</si>
  <si>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</si>
  <si>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</si>
  <si>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</si>
  <si>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</si>
  <si>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</si>
  <si>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</si>
  <si>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</si>
  <si>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</si>
  <si>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</si>
  <si>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</si>
  <si>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</si>
  <si>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</si>
  <si>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</si>
  <si>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</si>
  <si>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</si>
  <si>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</si>
  <si>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</si>
  <si>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</si>
  <si>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</si>
  <si>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</si>
  <si>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</si>
  <si>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</si>
  <si>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</si>
  <si>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</si>
  <si>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</si>
  <si>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</si>
  <si>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</si>
  <si>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</si>
  <si>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</si>
  <si>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</si>
  <si>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</si>
  <si>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</si>
  <si>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</si>
  <si>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</si>
  <si>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</si>
  <si>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</si>
  <si>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</si>
  <si>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</si>
  <si>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</si>
  <si>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</si>
  <si>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</si>
  <si>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</si>
  <si>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</si>
  <si>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</si>
  <si>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</si>
  <si>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</si>
  <si>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</si>
  <si>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</si>
  <si>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</si>
  <si>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</si>
  <si>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</si>
  <si>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</si>
  <si>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</si>
  <si>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</si>
  <si>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</si>
  <si>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</si>
  <si>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</si>
  <si>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</si>
  <si>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</si>
  <si>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</si>
  <si>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</si>
  <si>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</si>
  <si>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</si>
  <si>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</si>
  <si>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</si>
  <si>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</si>
  <si>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</si>
  <si>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</si>
  <si>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</si>
  <si>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</si>
  <si>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</si>
  <si>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</si>
  <si>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</si>
  <si>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</si>
  <si>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</si>
  <si>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</si>
  <si>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</si>
  <si>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</si>
  <si>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</si>
  <si>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</si>
  <si>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</si>
  <si>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</si>
  <si>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</si>
  <si>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</si>
  <si>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</si>
  <si>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</si>
  <si>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</si>
  <si>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</si>
  <si>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</si>
  <si>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</si>
  <si>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</si>
  <si>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</si>
  <si>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</si>
  <si>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</si>
  <si>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</si>
  <si>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</si>
  <si>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</si>
  <si>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</si>
  <si>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</si>
  <si>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</si>
  <si>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</si>
  <si>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</si>
  <si>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</si>
  <si>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</si>
  <si>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</si>
  <si>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</si>
  <si>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</si>
  <si>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</si>
  <si>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</si>
  <si>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</si>
  <si>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</si>
  <si>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</si>
  <si>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</si>
  <si>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</si>
  <si>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</si>
  <si>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</si>
  <si>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</si>
  <si>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</si>
  <si>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</si>
  <si>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</si>
  <si>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</si>
  <si>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</si>
  <si>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</si>
  <si>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</si>
  <si>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</si>
  <si>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</si>
  <si>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</si>
  <si>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</si>
  <si>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</si>
  <si>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</si>
  <si>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</si>
  <si>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</si>
  <si>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</si>
  <si>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</si>
  <si>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</si>
  <si>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</si>
  <si>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</si>
  <si>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</si>
  <si>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</si>
  <si>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</si>
  <si>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</si>
  <si>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</si>
  <si>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</si>
  <si>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</si>
  <si>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</si>
  <si>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</si>
  <si>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</si>
  <si>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</si>
  <si>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</si>
  <si>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</si>
  <si>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</si>
  <si>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</si>
  <si>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</si>
  <si>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</si>
  <si>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</si>
  <si>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</si>
  <si>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</si>
  <si>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</si>
  <si>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</si>
  <si>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</si>
  <si>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</si>
  <si>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</si>
  <si>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</si>
  <si>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</si>
  <si>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</si>
  <si>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</si>
  <si>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</si>
  <si>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</si>
  <si>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</si>
  <si>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</si>
  <si>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</si>
  <si>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</si>
  <si>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</si>
  <si>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</si>
  <si>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</si>
  <si>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</si>
  <si>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</si>
  <si>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</si>
  <si>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</si>
  <si>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</si>
  <si>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</si>
  <si>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</si>
  <si>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</si>
  <si>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</si>
  <si>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</si>
  <si>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</si>
  <si>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</si>
  <si>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</si>
  <si>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</si>
  <si>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</si>
  <si>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</si>
  <si>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</si>
  <si>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</si>
  <si>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</si>
  <si>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</si>
  <si>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</si>
  <si>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</si>
  <si>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</si>
  <si>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</si>
  <si>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</si>
  <si>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</si>
  <si>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</si>
  <si>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</si>
  <si>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</si>
  <si>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</si>
  <si>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</si>
  <si>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</si>
  <si>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</si>
  <si>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</si>
  <si>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</si>
  <si>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</si>
  <si>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</si>
  <si>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</si>
  <si>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</si>
  <si>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</si>
  <si>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</si>
  <si>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</si>
  <si>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</si>
  <si>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</si>
  <si>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</si>
  <si>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</si>
  <si>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</si>
  <si>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</si>
  <si>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</si>
  <si>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</si>
  <si>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</si>
  <si>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</si>
  <si>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</si>
  <si>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</si>
  <si>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</si>
  <si>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</si>
  <si>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</si>
  <si>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</si>
  <si>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</si>
  <si>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</si>
  <si>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</si>
  <si>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</si>
  <si>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</si>
  <si>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</si>
  <si>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</si>
  <si>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</si>
  <si>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</si>
  <si>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</si>
  <si>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</si>
  <si>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</si>
  <si>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</si>
  <si>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</si>
  <si>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</si>
  <si>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</si>
  <si>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</si>
  <si>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</si>
  <si>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</si>
  <si>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</si>
  <si>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</si>
  <si>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</si>
  <si>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</si>
  <si>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</si>
  <si>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</si>
  <si>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</si>
  <si>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</si>
  <si>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</si>
  <si>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</si>
  <si>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</si>
  <si>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</si>
  <si>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</si>
  <si>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</si>
  <si>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</si>
  <si>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</si>
  <si>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</si>
  <si>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</si>
  <si>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</si>
  <si>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</si>
  <si>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</si>
  <si>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</si>
  <si>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</si>
  <si>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</si>
  <si>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</si>
  <si>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</si>
  <si>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</si>
  <si>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</si>
  <si>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</si>
  <si>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</si>
  <si>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</si>
  <si>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</si>
  <si>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</si>
  <si>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</si>
  <si>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</si>
  <si>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</si>
  <si>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</si>
  <si>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</si>
  <si>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</si>
  <si>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</si>
  <si>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</si>
  <si>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</si>
  <si>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</si>
  <si>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</si>
  <si>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</si>
  <si>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</si>
  <si>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</si>
  <si>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</si>
  <si>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</si>
  <si>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</si>
  <si>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</si>
  <si>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</si>
  <si>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</si>
  <si>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</si>
  <si>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</si>
  <si>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</si>
  <si>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</si>
  <si>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</si>
  <si>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</si>
  <si>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</si>
  <si>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</si>
  <si>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</si>
  <si>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</si>
  <si>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</si>
  <si>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</si>
  <si>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</si>
  <si>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</si>
  <si>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</si>
  <si>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</si>
  <si>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</si>
  <si>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</si>
  <si>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</si>
  <si>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</si>
  <si>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</si>
  <si>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</si>
  <si>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</si>
  <si>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</si>
  <si>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</si>
  <si>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</si>
  <si>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</si>
  <si>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</si>
  <si>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</si>
  <si>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</si>
  <si>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</si>
  <si>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</si>
  <si>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</si>
  <si>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</si>
  <si>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</si>
  <si>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</si>
  <si>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</si>
  <si>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</si>
  <si>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</si>
  <si>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</si>
  <si>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</si>
  <si>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</si>
  <si>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</si>
  <si>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</si>
  <si>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</si>
  <si>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</si>
  <si>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</si>
  <si>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</si>
  <si>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</si>
  <si>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</si>
  <si>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</si>
  <si>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</si>
  <si>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</si>
  <si>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</si>
  <si>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</si>
  <si>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</si>
  <si>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</si>
  <si>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</si>
  <si>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</si>
  <si>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</si>
  <si>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</si>
  <si>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</si>
  <si>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</si>
  <si>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</si>
  <si>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</si>
  <si>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</si>
  <si>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</si>
  <si>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</si>
  <si>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</si>
  <si>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</si>
  <si>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</si>
  <si>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</si>
  <si>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</si>
  <si>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</si>
  <si>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</si>
  <si>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</si>
  <si>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</si>
  <si>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</si>
  <si>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</si>
  <si>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</si>
  <si>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</si>
  <si>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</si>
  <si>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</si>
  <si>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</si>
  <si>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</si>
  <si>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</si>
  <si>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</si>
  <si>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</si>
  <si>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</si>
  <si>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</si>
  <si>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</si>
  <si>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</si>
  <si>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</si>
  <si>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</si>
  <si>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</si>
  <si>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</si>
  <si>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</si>
  <si>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</si>
  <si>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</si>
  <si>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</si>
  <si>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</si>
  <si>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</si>
  <si>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</si>
  <si>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</si>
  <si>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</si>
  <si>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</si>
  <si>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</si>
  <si>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</si>
  <si>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</si>
  <si>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</si>
  <si>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</si>
  <si>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</si>
  <si>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</si>
  <si>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</si>
  <si>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</si>
  <si>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</si>
  <si>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</si>
  <si>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</si>
  <si>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</si>
  <si>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</si>
  <si>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</si>
  <si>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</si>
  <si>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</si>
  <si>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</si>
  <si>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</si>
  <si>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</si>
  <si>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</si>
  <si>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</si>
  <si>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</si>
  <si>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</si>
  <si>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</si>
  <si>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</si>
  <si>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</si>
  <si>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</si>
  <si>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</si>
  <si>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</si>
  <si>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</si>
  <si>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</si>
  <si>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</si>
  <si>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</si>
  <si>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</si>
  <si>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</si>
  <si>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</si>
  <si>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</si>
  <si>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</si>
  <si>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</si>
  <si>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</si>
  <si>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</si>
  <si>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</si>
  <si>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</si>
  <si>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</si>
  <si>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</si>
  <si>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</si>
  <si>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</si>
  <si>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</si>
  <si>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</si>
  <si>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</si>
  <si>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</si>
  <si>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</si>
  <si>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</si>
  <si>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</si>
  <si>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</si>
  <si>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</si>
  <si>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</si>
  <si>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</si>
  <si>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</si>
  <si>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</si>
  <si>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</si>
  <si>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</si>
  <si>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</si>
  <si>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</si>
  <si>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</si>
  <si>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</si>
  <si>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</si>
  <si>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</si>
  <si>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</si>
  <si>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</si>
  <si>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</si>
  <si>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</si>
  <si>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</si>
  <si>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</si>
  <si>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</si>
  <si>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</si>
  <si>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</si>
  <si>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</si>
  <si>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</si>
  <si>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</si>
  <si>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</si>
  <si>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</si>
  <si>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</si>
  <si>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</si>
  <si>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</si>
  <si>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</si>
  <si>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</si>
  <si>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</si>
  <si>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</si>
  <si>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</si>
  <si>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</si>
  <si>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</si>
  <si>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</si>
  <si>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</si>
  <si>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</si>
  <si>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</si>
  <si>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</si>
  <si>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</si>
  <si>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</si>
  <si>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</si>
  <si>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</si>
  <si>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</si>
  <si>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</si>
  <si>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</si>
  <si>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</si>
  <si>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</si>
  <si>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</si>
  <si>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</si>
  <si>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</si>
  <si>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</si>
  <si>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</si>
  <si>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</si>
  <si>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</si>
  <si>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</si>
  <si>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</si>
  <si>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</si>
  <si>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</si>
  <si>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</si>
  <si>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</si>
  <si>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</si>
  <si>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</si>
  <si>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</si>
  <si>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</si>
  <si>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</si>
  <si>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</si>
  <si>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</si>
  <si>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</si>
  <si>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</si>
  <si>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</si>
  <si>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</si>
  <si>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</si>
  <si>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</si>
  <si>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</si>
  <si>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</si>
  <si>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</si>
  <si>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</si>
  <si>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</si>
  <si>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</si>
  <si>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</si>
  <si>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</si>
  <si>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</si>
  <si>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</si>
  <si>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</si>
  <si>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</si>
  <si>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</si>
  <si>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</si>
  <si>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</si>
  <si>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</si>
  <si>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</si>
  <si>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</si>
  <si>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</si>
  <si>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</si>
  <si>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</si>
  <si>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</si>
  <si>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</si>
  <si>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</si>
  <si>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</si>
  <si>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</si>
  <si>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</si>
  <si>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</si>
  <si>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</si>
  <si>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</si>
  <si>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</si>
  <si>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</si>
  <si>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</si>
  <si>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</si>
  <si>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</si>
  <si>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</si>
  <si>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</si>
  <si>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</si>
  <si>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</si>
  <si>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</si>
  <si>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</si>
  <si>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</si>
  <si>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</si>
  <si>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</si>
  <si>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</si>
  <si>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</si>
  <si>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</si>
  <si>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</si>
  <si>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</si>
  <si>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</si>
  <si>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</si>
  <si>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</si>
  <si>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</si>
  <si>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</si>
  <si>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</si>
  <si>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</si>
  <si>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</si>
  <si>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</si>
  <si>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</si>
  <si>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</si>
  <si>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</si>
  <si>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</si>
  <si>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</si>
  <si>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</si>
  <si>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</si>
  <si>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</si>
  <si>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</si>
  <si>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</si>
  <si>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</si>
  <si>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</si>
  <si>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</si>
  <si>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</si>
  <si>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</si>
  <si>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</si>
  <si>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</si>
  <si>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</si>
  <si>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</si>
  <si>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</si>
  <si>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</si>
  <si>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</si>
  <si>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</si>
  <si>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</si>
  <si>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</si>
  <si>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</si>
  <si>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</si>
  <si>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</si>
  <si>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</si>
  <si>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</si>
  <si>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</si>
  <si>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</si>
  <si>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</si>
  <si>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</si>
  <si>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</si>
  <si>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</si>
  <si>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</si>
  <si>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</si>
  <si>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</si>
  <si>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</si>
  <si>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</si>
  <si>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</si>
  <si>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</si>
  <si>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</si>
  <si>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</si>
  <si>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</si>
  <si>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</si>
  <si>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</si>
  <si>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</si>
  <si>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</si>
  <si>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</si>
  <si>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</si>
  <si>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</si>
  <si>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</si>
  <si>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</si>
  <si>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</si>
  <si>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</si>
  <si>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</si>
  <si>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</si>
  <si>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</si>
  <si>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</si>
  <si>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</si>
  <si>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</si>
  <si>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</si>
  <si>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</si>
  <si>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</si>
  <si>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</si>
  <si>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</si>
  <si>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</si>
  <si>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</si>
  <si>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</si>
  <si>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</si>
  <si>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</si>
  <si>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</si>
  <si>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</si>
  <si>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</si>
  <si>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</si>
  <si>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</si>
  <si>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</si>
  <si>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</si>
  <si>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</si>
  <si>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</si>
  <si>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</si>
  <si>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</si>
  <si>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</si>
  <si>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</si>
  <si>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</si>
  <si>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</si>
  <si>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</si>
  <si>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</si>
  <si>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</si>
  <si>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</si>
  <si>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</si>
  <si>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</si>
  <si>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</si>
  <si>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</si>
  <si>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</si>
  <si>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</si>
  <si>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</si>
  <si>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</si>
  <si>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</si>
  <si>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</si>
  <si>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</si>
  <si>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</si>
  <si>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</si>
  <si>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</si>
  <si>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</si>
  <si>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</si>
  <si>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</si>
  <si>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</si>
  <si>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</si>
  <si>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</si>
  <si>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</si>
  <si>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</si>
  <si>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</si>
  <si>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</si>
  <si>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</si>
  <si>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</si>
  <si>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</si>
  <si>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</si>
  <si>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</si>
  <si>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</si>
  <si>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</si>
  <si>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</si>
  <si>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</si>
  <si>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</si>
  <si>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</si>
  <si>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</si>
  <si>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</si>
  <si>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</si>
  <si>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</si>
  <si>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</si>
  <si>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</si>
  <si>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</si>
  <si>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</si>
  <si>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</si>
  <si>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</si>
  <si>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</si>
  <si>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</si>
  <si>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</si>
  <si>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</si>
  <si>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</si>
  <si>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</si>
  <si>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</si>
  <si>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</si>
  <si>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</si>
  <si>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</si>
  <si>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</si>
  <si>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</si>
  <si>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</si>
  <si>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</si>
  <si>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</si>
  <si>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</si>
  <si>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</si>
  <si>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</si>
  <si>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</si>
  <si>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</si>
  <si>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</si>
  <si>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</si>
  <si>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</si>
  <si>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</si>
  <si>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</si>
  <si>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</si>
  <si>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</si>
  <si>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</si>
  <si>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</si>
  <si>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</si>
  <si>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</si>
  <si>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</si>
  <si>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</si>
  <si>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</si>
  <si>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</si>
  <si>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</si>
  <si>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</si>
  <si>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</si>
  <si>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</si>
  <si>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</si>
  <si>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</si>
  <si>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</si>
  <si>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</si>
  <si>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</si>
  <si>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</si>
  <si>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</si>
  <si>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</si>
  <si>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</si>
  <si>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</si>
  <si>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</si>
  <si>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</si>
  <si>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</si>
  <si>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</si>
  <si>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</si>
  <si>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</si>
  <si>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</si>
  <si>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</si>
  <si>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</si>
  <si>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</si>
  <si>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</si>
  <si>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</si>
  <si>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</si>
  <si>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</si>
  <si>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</si>
  <si>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</si>
  <si>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</si>
  <si>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</si>
  <si>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</si>
  <si>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</si>
  <si>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</si>
  <si>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</si>
  <si>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</si>
  <si>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</si>
  <si>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</si>
  <si>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</si>
  <si>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</si>
  <si>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</si>
  <si>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</si>
  <si>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</si>
  <si>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</si>
  <si>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</si>
  <si>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</si>
  <si>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</si>
  <si>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</si>
  <si>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</si>
  <si>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</si>
  <si>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</si>
  <si>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</si>
  <si>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</si>
  <si>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</si>
  <si>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</si>
  <si>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</si>
  <si>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</si>
  <si>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</si>
  <si>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</si>
  <si>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</si>
  <si>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</si>
  <si>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</si>
  <si>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</si>
  <si>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</si>
  <si>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</si>
  <si>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</si>
  <si>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</si>
  <si>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</si>
  <si>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</si>
  <si>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</si>
  <si>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</si>
  <si>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</si>
  <si>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</si>
  <si>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</si>
  <si>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</si>
  <si>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</si>
  <si>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</si>
  <si>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</si>
  <si>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</si>
  <si>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</si>
  <si>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</si>
  <si>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</si>
  <si>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</si>
  <si>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</si>
  <si>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</si>
  <si>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</si>
  <si>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</si>
  <si>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</si>
  <si>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</si>
  <si>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</si>
  <si>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</si>
  <si>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</si>
  <si>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</si>
  <si>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</si>
  <si>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</si>
  <si>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</si>
  <si>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</si>
  <si>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</si>
  <si>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</si>
  <si>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</si>
  <si>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</si>
  <si>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</si>
  <si>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</si>
  <si>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</si>
  <si>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</si>
  <si>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</si>
  <si>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</si>
  <si>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</si>
  <si>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</si>
  <si>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</si>
  <si>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</si>
  <si>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</si>
  <si>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</si>
  <si>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</si>
  <si>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</si>
  <si>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</si>
  <si>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</si>
  <si>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</si>
  <si>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</si>
  <si>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</si>
  <si>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</si>
  <si>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</si>
  <si>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</si>
  <si>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</si>
  <si>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</si>
  <si>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</si>
  <si>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</si>
  <si>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</si>
  <si>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</si>
  <si>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</si>
  <si>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</si>
  <si>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</si>
  <si>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</si>
  <si>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</si>
  <si>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</si>
  <si>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</si>
  <si>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</si>
  <si>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</si>
  <si>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</si>
  <si>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</si>
  <si>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</si>
  <si>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</si>
  <si>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</si>
  <si>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</si>
  <si>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</si>
  <si>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</si>
  <si>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</si>
  <si>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</si>
  <si>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</si>
  <si>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</si>
  <si>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</si>
  <si>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</si>
  <si>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</si>
  <si>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</si>
  <si>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</si>
  <si>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</si>
  <si>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</si>
  <si>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</si>
  <si>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</si>
  <si>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</si>
  <si>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</si>
  <si>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</si>
  <si>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</si>
  <si>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</si>
  <si>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</si>
  <si>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</si>
  <si>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</si>
  <si>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</si>
  <si>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</si>
  <si>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</si>
  <si>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</si>
  <si>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</si>
  <si>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</si>
  <si>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</si>
  <si>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</si>
  <si>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</si>
  <si>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</si>
  <si>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</si>
  <si>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</si>
  <si>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</si>
  <si>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</si>
  <si>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</si>
  <si>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</si>
  <si>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</si>
  <si>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</si>
  <si>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</si>
  <si>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</si>
  <si>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</si>
  <si>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</si>
  <si>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</si>
  <si>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</si>
  <si>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</si>
  <si>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</si>
  <si>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</si>
  <si>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</si>
  <si>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</si>
  <si>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</si>
  <si>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</si>
  <si>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</si>
  <si>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</si>
  <si>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</si>
  <si>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</si>
  <si>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</si>
  <si>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</si>
  <si>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</si>
  <si>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</si>
  <si>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</si>
  <si>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</si>
  <si>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</si>
  <si>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</si>
  <si>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</si>
  <si>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</si>
  <si>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</si>
  <si>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</si>
  <si>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</si>
  <si>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</si>
  <si>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</si>
  <si>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</si>
  <si>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</si>
  <si>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</si>
  <si>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</si>
  <si>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</si>
  <si>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</si>
  <si>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</si>
  <si>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</si>
  <si>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</si>
  <si>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</si>
  <si>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</si>
  <si>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</si>
  <si>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</si>
  <si>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</si>
  <si>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</si>
  <si>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</si>
  <si>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</si>
  <si>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</si>
  <si>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</si>
  <si>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</si>
  <si>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</si>
  <si>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</si>
  <si>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</si>
  <si>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</si>
  <si>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</si>
  <si>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</si>
  <si>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</si>
  <si>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</si>
  <si>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</si>
  <si>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</si>
  <si>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</si>
  <si>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</si>
  <si>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</si>
  <si>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</si>
  <si>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</si>
  <si>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</si>
  <si>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</si>
  <si>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</si>
  <si>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</si>
  <si>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</si>
  <si>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</si>
  <si>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</si>
  <si>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</si>
  <si>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</si>
  <si>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</si>
  <si>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</si>
  <si>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</si>
  <si>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</si>
  <si>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</si>
  <si>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</si>
  <si>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</si>
  <si>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</si>
  <si>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</si>
  <si>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</si>
  <si>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</si>
  <si>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</si>
  <si>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</si>
  <si>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</si>
  <si>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</si>
  <si>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</si>
  <si>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</si>
  <si>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</si>
  <si>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</si>
  <si>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</si>
  <si>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</si>
  <si>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</si>
  <si>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</si>
  <si>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</si>
  <si>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</si>
  <si>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</si>
  <si>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</si>
  <si>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</si>
  <si>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</si>
  <si>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</si>
  <si>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</si>
  <si>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</si>
  <si>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</si>
  <si>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</si>
  <si>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</si>
  <si>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</si>
  <si>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</si>
  <si>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</si>
  <si>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</si>
  <si>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</si>
  <si>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</si>
  <si>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</si>
  <si>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</si>
  <si>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</si>
  <si>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</si>
  <si>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</si>
  <si>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</si>
  <si>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</si>
  <si>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</si>
  <si>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</si>
  <si>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</si>
  <si>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</si>
  <si>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</si>
  <si>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</si>
  <si>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</si>
  <si>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</si>
  <si>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</si>
  <si>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</si>
  <si>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</si>
  <si>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</si>
  <si>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</si>
  <si>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</si>
  <si>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</si>
  <si>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</si>
  <si>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</si>
  <si>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</si>
  <si>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</si>
  <si>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</si>
  <si>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</si>
  <si>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</si>
  <si>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</si>
  <si>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</si>
  <si>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</si>
  <si>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</si>
  <si>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</si>
  <si>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</si>
  <si>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</si>
  <si>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</si>
  <si>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</si>
  <si>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</si>
  <si>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</si>
  <si>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</si>
  <si>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</si>
  <si>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</si>
  <si>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</si>
  <si>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</si>
  <si>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</si>
  <si>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</si>
  <si>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</si>
  <si>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</si>
  <si>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</si>
  <si>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</si>
  <si>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</si>
  <si>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</si>
  <si>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</si>
  <si>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</si>
  <si>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</si>
  <si>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</si>
  <si>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</si>
  <si>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</si>
  <si>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</si>
  <si>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</si>
  <si>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</si>
  <si>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</si>
  <si>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</si>
  <si>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</si>
  <si>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</si>
  <si>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</si>
  <si>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</si>
  <si>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</si>
  <si>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</si>
  <si>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</si>
  <si>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</si>
  <si>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</si>
  <si>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</si>
  <si>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</si>
  <si>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</si>
  <si>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</si>
  <si>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</si>
  <si>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</si>
  <si>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</si>
  <si>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</si>
  <si>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</si>
  <si>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</si>
  <si>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</si>
  <si>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</si>
  <si>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</si>
  <si>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</si>
  <si>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</si>
  <si>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</si>
  <si>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</si>
  <si>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</si>
  <si>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</si>
  <si>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</si>
  <si>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</si>
  <si>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</si>
  <si>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</si>
  <si>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</si>
  <si>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</si>
  <si>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</si>
  <si>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</si>
  <si>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</si>
  <si>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</si>
  <si>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</si>
  <si>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</si>
  <si>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</si>
  <si>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</si>
  <si>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</si>
  <si>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</si>
  <si>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</si>
  <si>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</si>
  <si>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</si>
  <si>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</si>
  <si>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</si>
  <si>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</si>
  <si>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</si>
  <si>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</si>
  <si>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</si>
  <si>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</si>
  <si>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</si>
  <si>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</si>
  <si>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</si>
  <si>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</si>
  <si>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</si>
  <si>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</si>
  <si>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</si>
  <si>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</si>
  <si>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</si>
  <si>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</si>
  <si>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</si>
  <si>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</si>
  <si>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</si>
  <si>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</si>
  <si>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</si>
  <si>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</si>
  <si>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</si>
  <si>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</si>
  <si>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</si>
  <si>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</si>
  <si>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</si>
  <si>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</si>
  <si>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</si>
  <si>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</si>
  <si>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</si>
  <si>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</si>
  <si>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</si>
  <si>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</si>
  <si>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</si>
  <si>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</si>
  <si>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</si>
  <si>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</si>
  <si>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</si>
  <si>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</si>
  <si>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</si>
  <si>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</si>
  <si>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</si>
  <si>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</si>
  <si>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</si>
  <si>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</si>
  <si>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</si>
  <si>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</si>
  <si>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</si>
  <si>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</si>
  <si>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</si>
  <si>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</si>
  <si>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</si>
  <si>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</si>
  <si>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</si>
  <si>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</si>
  <si>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</si>
  <si>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</si>
  <si>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</si>
  <si>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</si>
  <si>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</si>
  <si>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</si>
  <si>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</si>
  <si>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</si>
  <si>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</si>
  <si>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</si>
  <si>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</si>
  <si>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</si>
  <si>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</si>
  <si>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</si>
  <si>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</si>
  <si>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</si>
  <si>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</si>
  <si>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</si>
  <si>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</si>
  <si>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</si>
  <si>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</si>
  <si>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</si>
  <si>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</si>
  <si>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</si>
  <si>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</si>
  <si>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</si>
  <si>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</si>
  <si>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</si>
  <si>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</si>
  <si>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</si>
  <si>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</si>
  <si>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</si>
  <si>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</si>
  <si>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</si>
  <si>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</si>
  <si>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</si>
  <si>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</si>
  <si>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</si>
  <si>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</si>
  <si>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</si>
  <si>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</si>
  <si>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</si>
  <si>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</si>
  <si>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</si>
  <si>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</si>
  <si>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</si>
  <si>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</si>
  <si>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</si>
  <si>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</si>
  <si>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</si>
  <si>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</si>
  <si>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</si>
  <si>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</si>
  <si>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</si>
  <si>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</si>
  <si>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</si>
  <si>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</si>
  <si>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</si>
  <si>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</si>
  <si>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</si>
  <si>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</si>
  <si>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</si>
  <si>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</si>
  <si>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</si>
  <si>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</si>
  <si>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</si>
  <si>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</si>
  <si>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</si>
  <si>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</si>
  <si>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</si>
  <si>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</si>
  <si>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</si>
  <si>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</si>
  <si>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</si>
  <si>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</si>
  <si>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</si>
  <si>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</si>
  <si>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</si>
  <si>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</si>
  <si>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</si>
  <si>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</si>
  <si>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</si>
  <si>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</si>
  <si>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</si>
  <si>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</si>
  <si>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</si>
  <si>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</si>
  <si>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</si>
  <si>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</si>
  <si>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</si>
  <si>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</si>
  <si>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</si>
  <si>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</si>
  <si>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</si>
  <si>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</si>
  <si>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</si>
  <si>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</si>
  <si>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</si>
  <si>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</si>
  <si>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</si>
  <si>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</si>
  <si>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</si>
  <si>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</si>
  <si>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</si>
  <si>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</si>
  <si>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</si>
  <si>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</si>
  <si>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</si>
  <si>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</si>
  <si>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</si>
  <si>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</si>
  <si>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</si>
  <si>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</si>
  <si>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</si>
  <si>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</si>
  <si>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</si>
  <si>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</si>
  <si>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</si>
  <si>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</si>
  <si>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</si>
  <si>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</si>
  <si>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</si>
  <si>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</si>
  <si>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</si>
  <si>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</si>
  <si>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</si>
  <si>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</si>
  <si>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</si>
  <si>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</si>
  <si>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</si>
  <si>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</si>
  <si>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</si>
  <si>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</si>
  <si>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</si>
  <si>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</si>
  <si>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</si>
  <si>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</si>
  <si>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</si>
  <si>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</si>
  <si>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</si>
  <si>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</si>
  <si>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</si>
  <si>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</si>
  <si>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</si>
  <si>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</si>
  <si>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</si>
  <si>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</si>
  <si>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</si>
  <si>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</si>
  <si>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</si>
  <si>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</si>
  <si>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</si>
  <si>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</si>
  <si>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</si>
  <si>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</si>
  <si>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</si>
  <si>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</si>
  <si>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</si>
  <si>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</si>
  <si>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</si>
  <si>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</si>
  <si>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</si>
  <si>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</si>
  <si>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</si>
  <si>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</si>
  <si>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</si>
  <si>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</si>
  <si>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</si>
  <si>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</si>
  <si>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</si>
  <si>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</si>
  <si>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</si>
  <si>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</si>
  <si>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</si>
  <si>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</si>
  <si>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</si>
  <si>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</si>
  <si>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</si>
  <si>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</si>
  <si>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</si>
  <si>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</si>
  <si>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</si>
  <si>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</si>
  <si>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</si>
  <si>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</si>
  <si>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</si>
  <si>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</si>
  <si>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</si>
  <si>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</si>
  <si>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</si>
  <si>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</si>
  <si>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</si>
  <si>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</si>
  <si>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</si>
  <si>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</si>
  <si>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</si>
  <si>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</si>
  <si>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</si>
  <si>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</si>
  <si>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</si>
  <si>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</si>
  <si>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</si>
  <si>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</si>
  <si>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</si>
  <si>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</si>
  <si>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</si>
  <si>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</si>
  <si>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</si>
  <si>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</si>
  <si>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</si>
  <si>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</si>
  <si>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</si>
  <si>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</si>
  <si>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</si>
  <si>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</si>
  <si>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</si>
  <si>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</si>
  <si>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</si>
  <si>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</si>
  <si>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</si>
  <si>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</si>
  <si>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</si>
  <si>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</si>
  <si>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</si>
  <si>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</si>
  <si>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</si>
  <si>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</si>
  <si>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</si>
  <si>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</si>
  <si>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</si>
  <si>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</si>
  <si>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</si>
  <si>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</si>
  <si>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</si>
  <si>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</si>
  <si>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</si>
  <si>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</si>
  <si>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</si>
  <si>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</si>
  <si>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</si>
  <si>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</si>
  <si>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</si>
  <si>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</si>
  <si>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</si>
  <si>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</si>
  <si>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</si>
  <si>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</si>
  <si>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</si>
  <si>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</si>
  <si>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</si>
  <si>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</si>
  <si>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</si>
  <si>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</si>
  <si>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</si>
  <si>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</si>
  <si>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</si>
  <si>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</si>
  <si>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</si>
  <si>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</si>
  <si>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</si>
  <si>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</si>
  <si>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</si>
  <si>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</si>
  <si>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</si>
  <si>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</si>
  <si>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</si>
  <si>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</si>
  <si>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</si>
  <si>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</si>
  <si>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</si>
  <si>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</si>
  <si>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</si>
  <si>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</si>
  <si>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</si>
  <si>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</si>
  <si>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</si>
  <si>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</si>
  <si>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</si>
  <si>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</si>
  <si>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</si>
  <si>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</si>
  <si>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</si>
  <si>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</si>
  <si>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</si>
  <si>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</si>
  <si>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</si>
  <si>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</si>
  <si>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</si>
  <si>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</si>
  <si>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</si>
  <si>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</si>
  <si>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</si>
  <si>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</si>
  <si>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</si>
  <si>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</si>
  <si>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</si>
  <si>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</si>
  <si>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</si>
  <si>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</si>
  <si>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</si>
  <si>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</si>
  <si>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</si>
  <si>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</si>
  <si>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</si>
  <si>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</si>
  <si>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</si>
  <si>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</si>
  <si>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</si>
  <si>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</si>
  <si>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</si>
  <si>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</si>
  <si>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</si>
  <si>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</si>
  <si>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</si>
  <si>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</si>
  <si>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</si>
  <si>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</si>
  <si>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</si>
  <si>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</si>
  <si>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</si>
  <si>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</si>
  <si>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</si>
  <si>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</si>
  <si>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</si>
  <si>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</si>
  <si>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</si>
  <si>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</si>
  <si>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</si>
  <si>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</si>
  <si>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</si>
  <si>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</si>
  <si>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</si>
  <si>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</si>
  <si>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</si>
  <si>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</si>
  <si>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</si>
  <si>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</si>
  <si>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</si>
  <si>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</si>
  <si>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</si>
  <si>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</si>
  <si>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</si>
  <si>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</si>
  <si>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</si>
  <si>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</si>
  <si>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</si>
  <si>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</si>
  <si>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</si>
  <si>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</si>
  <si>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</si>
  <si>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</si>
  <si>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</si>
  <si>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</si>
  <si>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</si>
  <si>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</si>
  <si>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</si>
  <si>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</si>
  <si>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</si>
  <si>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</si>
  <si>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</si>
  <si>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</si>
  <si>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</si>
  <si>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</si>
  <si>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</si>
  <si>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</si>
  <si>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</si>
  <si>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</si>
  <si>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</si>
  <si>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</si>
  <si>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</si>
  <si>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</si>
  <si>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</si>
  <si>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</si>
  <si>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</si>
  <si>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</si>
  <si>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</si>
  <si>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</si>
  <si>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</si>
  <si>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</si>
  <si>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</si>
  <si>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</si>
  <si>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</si>
  <si>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</si>
  <si>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</si>
  <si>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</si>
  <si>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</si>
  <si>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</si>
  <si>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</si>
  <si>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</si>
  <si>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</si>
  <si>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</si>
  <si>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</si>
  <si>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</si>
  <si>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</si>
  <si>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</si>
  <si>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</si>
  <si>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</si>
  <si>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</si>
  <si>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</si>
  <si>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</si>
  <si>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</si>
  <si>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</si>
  <si>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</si>
  <si>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</si>
  <si>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</si>
  <si>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</si>
  <si>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</si>
  <si>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</si>
  <si>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</si>
  <si>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</si>
  <si>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</si>
  <si>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</si>
  <si>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</si>
  <si>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</si>
  <si>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</si>
  <si>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</si>
  <si>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</si>
  <si>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</si>
  <si>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</si>
  <si>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</si>
  <si>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</si>
  <si>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</si>
  <si>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</si>
  <si>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</si>
  <si>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</si>
  <si>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</si>
  <si>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</si>
  <si>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</si>
  <si>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</si>
  <si>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</si>
  <si>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</si>
  <si>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</si>
  <si>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</si>
  <si>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</si>
  <si>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</si>
  <si>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</si>
  <si>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</si>
  <si>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</si>
  <si>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</si>
  <si>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</si>
  <si>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</si>
  <si>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</si>
  <si>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</si>
  <si>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</si>
  <si>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</si>
  <si>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</si>
  <si>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</si>
  <si>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</si>
  <si>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</si>
  <si>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</si>
  <si>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</si>
  <si>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</si>
  <si>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</si>
  <si>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</si>
  <si>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</si>
  <si>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</si>
  <si>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</si>
  <si>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</si>
  <si>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</si>
  <si>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</si>
  <si>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</si>
  <si>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</si>
  <si>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</si>
  <si>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</si>
  <si>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</si>
  <si>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</si>
  <si>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</si>
  <si>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</si>
  <si>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</si>
  <si>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</si>
  <si>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</si>
  <si>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</si>
  <si>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</si>
  <si>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</si>
  <si>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</si>
  <si>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</si>
  <si>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</si>
  <si>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</si>
  <si>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</si>
  <si>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</si>
  <si>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</si>
  <si>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</si>
  <si>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</si>
  <si>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</si>
  <si>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</si>
  <si>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</si>
  <si>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</si>
  <si>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</si>
  <si>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</si>
  <si>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</si>
  <si>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</si>
  <si>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</si>
  <si>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</si>
  <si>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</si>
  <si>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</si>
  <si>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</si>
  <si>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</si>
  <si>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</si>
  <si>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</si>
  <si>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</si>
  <si>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</si>
  <si>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</si>
  <si>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</si>
  <si>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</si>
  <si>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</si>
  <si>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</si>
  <si>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</si>
  <si>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</si>
  <si>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</si>
  <si>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</si>
  <si>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</si>
  <si>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</si>
  <si>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</si>
  <si>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</si>
  <si>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</si>
  <si>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</si>
  <si>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</si>
  <si>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</si>
  <si>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</si>
  <si>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</si>
  <si>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</si>
  <si>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</si>
  <si>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</si>
  <si>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</si>
  <si>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</si>
  <si>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</si>
  <si>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</si>
  <si>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</si>
  <si>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</si>
  <si>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</si>
  <si>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</si>
  <si>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</si>
  <si>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</si>
  <si>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</si>
  <si>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</si>
  <si>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</si>
  <si>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</si>
  <si>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</si>
  <si>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</si>
  <si>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</si>
  <si>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</si>
  <si>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</si>
  <si>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</si>
  <si>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</si>
  <si>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</si>
  <si>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</si>
  <si>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</si>
  <si>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</si>
  <si>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</si>
  <si>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</si>
  <si>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</si>
  <si>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</si>
  <si>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</si>
  <si>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</si>
  <si>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</si>
  <si>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</si>
  <si>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</si>
  <si>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</si>
  <si>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</si>
  <si>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</si>
  <si>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</si>
  <si>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</si>
  <si>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</si>
  <si>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</si>
  <si>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</si>
  <si>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</si>
  <si>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</si>
  <si>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</si>
  <si>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</si>
  <si>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</si>
  <si>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</si>
  <si>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</si>
  <si>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</si>
  <si>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</si>
  <si>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</si>
  <si>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</si>
  <si>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</si>
  <si>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</si>
  <si>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</si>
  <si>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</si>
  <si>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</si>
  <si>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</si>
  <si>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</si>
  <si>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</si>
  <si>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</si>
  <si>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</si>
  <si>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</si>
  <si>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</si>
  <si>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</si>
  <si>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</si>
  <si>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</si>
  <si>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</si>
  <si>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</si>
  <si>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</si>
  <si>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</si>
  <si>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</si>
  <si>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</si>
  <si>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</si>
  <si>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</si>
  <si>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</si>
  <si>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</si>
  <si>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</si>
  <si>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</si>
  <si>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</si>
  <si>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</si>
  <si>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</si>
  <si>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</si>
  <si>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</si>
  <si>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</si>
  <si>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</si>
  <si>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</si>
  <si>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</si>
  <si>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</si>
  <si>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</si>
  <si>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</si>
  <si>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</si>
  <si>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</si>
  <si>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</si>
  <si>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</si>
  <si>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</si>
  <si>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</si>
  <si>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</si>
  <si>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</si>
  <si>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</si>
  <si>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</si>
  <si>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</si>
  <si>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</si>
  <si>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</si>
  <si>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</si>
  <si>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</si>
  <si>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</si>
  <si>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</si>
  <si>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</si>
  <si>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</si>
  <si>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</si>
  <si>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</si>
  <si>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</si>
  <si>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</si>
  <si>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</si>
  <si>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</si>
  <si>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</si>
  <si>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</si>
  <si>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</si>
  <si>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</si>
  <si>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</si>
  <si>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</si>
  <si>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</si>
  <si>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</si>
  <si>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</si>
  <si>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</si>
  <si>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</si>
  <si>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</si>
  <si>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</si>
  <si>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</si>
  <si>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</si>
  <si>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</si>
  <si>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</si>
  <si>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</si>
  <si>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</si>
  <si>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</si>
  <si>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</si>
  <si>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</si>
  <si>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</si>
  <si>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</si>
  <si>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</si>
  <si>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</si>
  <si>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</si>
  <si>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</si>
  <si>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</si>
  <si>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</si>
  <si>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</si>
  <si>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</si>
  <si>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</si>
  <si>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</si>
  <si>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</si>
  <si>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</si>
  <si>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</si>
  <si>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</si>
  <si>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</si>
  <si>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</si>
  <si>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</si>
  <si>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</si>
  <si>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</si>
  <si>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</si>
  <si>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</si>
  <si>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</si>
  <si>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</si>
  <si>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</si>
  <si>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</si>
  <si>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</si>
  <si>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</si>
  <si>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</si>
  <si>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</si>
  <si>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</si>
  <si>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</si>
  <si>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</si>
  <si>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</si>
  <si>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</si>
  <si>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</si>
  <si>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</si>
  <si>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</si>
  <si>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</si>
  <si>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</si>
  <si>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</si>
  <si>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</si>
  <si>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</si>
  <si>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</si>
  <si>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</si>
  <si>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</si>
  <si>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</si>
  <si>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</si>
  <si>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</si>
  <si>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</si>
  <si>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</si>
  <si>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</si>
  <si>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</si>
  <si>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</si>
  <si>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</si>
  <si>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</si>
  <si>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</si>
  <si>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</si>
  <si>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</si>
  <si>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</si>
  <si>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</si>
  <si>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</si>
  <si>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</si>
  <si>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</si>
  <si>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</si>
  <si>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</si>
  <si>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</si>
  <si>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</si>
  <si>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</si>
  <si>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</si>
  <si>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</si>
  <si>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</si>
  <si>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</si>
  <si>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</si>
  <si>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</si>
  <si>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</si>
  <si>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</si>
  <si>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</si>
  <si>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</si>
  <si>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</si>
  <si>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</si>
  <si>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</si>
  <si>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</si>
  <si>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</si>
  <si>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</si>
  <si>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</si>
  <si>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</si>
  <si>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</si>
  <si>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</si>
  <si>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</si>
  <si>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</si>
  <si>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</si>
  <si>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</si>
  <si>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</si>
  <si>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</si>
  <si>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</si>
  <si>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</si>
  <si>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</si>
  <si>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</si>
  <si>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</si>
  <si>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</si>
  <si>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</si>
  <si>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</si>
  <si>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</si>
  <si>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</si>
  <si>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</si>
  <si>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</si>
  <si>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</si>
  <si>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</si>
  <si>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</si>
  <si>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</si>
  <si>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</si>
  <si>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</si>
  <si>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</si>
  <si>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</si>
  <si>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</si>
  <si>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</si>
  <si>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</si>
  <si>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</si>
  <si>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</si>
  <si>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</si>
  <si>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</si>
  <si>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</si>
  <si>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</si>
  <si>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</si>
  <si>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</si>
  <si>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</si>
  <si>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</si>
  <si>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</si>
  <si>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</si>
  <si>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</si>
  <si>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</si>
  <si>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</si>
  <si>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</si>
  <si>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</si>
  <si>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</si>
  <si>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</si>
  <si>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</si>
  <si>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</si>
  <si>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</si>
  <si>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</si>
  <si>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</si>
  <si>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</si>
  <si>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</si>
  <si>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</si>
  <si>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</si>
  <si>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</si>
  <si>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</si>
  <si>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</si>
  <si>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</si>
  <si>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</si>
  <si>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</si>
  <si>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</si>
  <si>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</si>
  <si>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</si>
  <si>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</si>
  <si>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</si>
  <si>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</si>
  <si>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</si>
  <si>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</si>
  <si>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</si>
  <si>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</si>
  <si>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</si>
  <si>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</si>
  <si>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</si>
  <si>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</si>
  <si>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</si>
  <si>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</si>
  <si>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</si>
  <si>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</si>
  <si>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</si>
  <si>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</si>
  <si>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</si>
  <si>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</si>
  <si>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</si>
  <si>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</si>
  <si>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</si>
  <si>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</si>
  <si>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</si>
  <si>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</si>
  <si>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</si>
  <si>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</si>
  <si>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</si>
  <si>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</si>
  <si>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</si>
  <si>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</si>
  <si>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</si>
  <si>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</si>
  <si>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</si>
  <si>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</si>
  <si>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</si>
  <si>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</si>
  <si>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</si>
  <si>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</si>
  <si>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</si>
  <si>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</si>
  <si>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</si>
  <si>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</si>
  <si>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</si>
  <si>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</si>
  <si>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</si>
  <si>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</si>
  <si>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</si>
  <si>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</si>
  <si>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</si>
  <si>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</si>
  <si>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</si>
  <si>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</si>
  <si>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</si>
  <si>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</si>
  <si>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</si>
  <si>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</si>
  <si>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</si>
  <si>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</si>
  <si>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</si>
  <si>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</si>
  <si>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</si>
  <si>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</si>
  <si>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</si>
  <si>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</si>
  <si>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</si>
  <si>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</si>
  <si>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</si>
  <si>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</si>
  <si>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</si>
  <si>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</si>
  <si>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</si>
  <si>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</si>
  <si>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</si>
  <si>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</si>
  <si>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</si>
  <si>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</si>
  <si>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</si>
  <si>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</si>
  <si>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</si>
  <si>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</si>
  <si>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</si>
  <si>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</si>
  <si>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</si>
  <si>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</si>
  <si>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</si>
  <si>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</si>
  <si>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</si>
  <si>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</si>
  <si>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</si>
  <si>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</si>
  <si>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</si>
  <si>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</si>
  <si>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</si>
  <si>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</si>
  <si>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</si>
  <si>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</si>
  <si>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</si>
  <si>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</si>
  <si>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</si>
  <si>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</si>
  <si>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</si>
  <si>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</si>
  <si>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</si>
  <si>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</si>
  <si>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</si>
  <si>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</si>
  <si>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</si>
  <si>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</si>
  <si>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</si>
  <si>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</si>
  <si>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</si>
  <si>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</si>
  <si>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</si>
  <si>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</si>
  <si>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</si>
  <si>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</si>
  <si>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</si>
  <si>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</si>
  <si>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</si>
  <si>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</si>
  <si>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</si>
  <si>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</si>
  <si>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</si>
  <si>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</si>
  <si>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</si>
  <si>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</si>
  <si>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</si>
  <si>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</si>
  <si>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</si>
  <si>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</si>
  <si>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</si>
  <si>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</si>
  <si>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</si>
  <si>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</si>
  <si>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</si>
  <si>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</si>
  <si>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</si>
  <si>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</si>
  <si>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</si>
  <si>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</si>
  <si>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</si>
  <si>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</si>
  <si>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</si>
  <si>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</si>
  <si>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</si>
  <si>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</si>
  <si>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</si>
  <si>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</si>
  <si>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</si>
  <si>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</si>
  <si>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</si>
  <si>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</si>
  <si>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</si>
  <si>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</si>
  <si>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</si>
  <si>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</si>
  <si>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</si>
  <si>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</si>
  <si>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</si>
  <si>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</si>
  <si>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</si>
  <si>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</si>
  <si>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</si>
  <si>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</si>
  <si>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</si>
  <si>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</si>
  <si>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</si>
  <si>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</si>
  <si>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</si>
  <si>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</si>
  <si>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</si>
  <si>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</si>
  <si>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</si>
  <si>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</si>
  <si>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</si>
  <si>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</si>
  <si>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</si>
  <si>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</si>
  <si>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</si>
  <si>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</si>
  <si>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</si>
  <si>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</si>
  <si>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</si>
  <si>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</si>
  <si>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</si>
  <si>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</si>
  <si>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</si>
  <si>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</si>
  <si>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</si>
  <si>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</si>
  <si>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</si>
  <si>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</si>
  <si>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</si>
  <si>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</si>
  <si>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</si>
  <si>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</si>
  <si>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</si>
  <si>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</si>
  <si>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</si>
  <si>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</si>
  <si>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</si>
  <si>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</si>
  <si>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</si>
  <si>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</si>
  <si>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</si>
  <si>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</si>
  <si>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</si>
  <si>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</si>
  <si>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</si>
  <si>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</si>
  <si>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</si>
  <si>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</si>
  <si>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</si>
  <si>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</si>
  <si>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</si>
  <si>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</si>
  <si>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</si>
  <si>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</si>
  <si>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</si>
  <si>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</si>
  <si>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</si>
  <si>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</si>
  <si>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</si>
  <si>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</si>
  <si>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</si>
  <si>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</si>
  <si>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</si>
  <si>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</si>
  <si>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</si>
  <si>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</si>
  <si>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</si>
  <si>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</si>
  <si>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</si>
  <si>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</si>
  <si>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</si>
  <si>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</si>
  <si>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</si>
  <si>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</si>
  <si>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</si>
  <si>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</si>
  <si>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</si>
  <si>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</si>
  <si>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</si>
  <si>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</si>
  <si>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</si>
  <si>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</si>
  <si>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</si>
  <si>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</si>
  <si>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</si>
  <si>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</si>
  <si>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</si>
  <si>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</si>
  <si>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</si>
  <si>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</si>
  <si>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</si>
  <si>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</si>
  <si>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</si>
  <si>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</si>
  <si>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</si>
  <si>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</si>
  <si>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</si>
  <si>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</si>
  <si>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</si>
  <si>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</si>
  <si>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</si>
  <si>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</si>
  <si>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</si>
  <si>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</si>
  <si>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</si>
  <si>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</si>
  <si>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</si>
  <si>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</si>
  <si>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</si>
  <si>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</si>
  <si>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</si>
  <si>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</si>
  <si>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</si>
  <si>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</si>
  <si>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</si>
  <si>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</si>
  <si>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</si>
  <si>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</si>
  <si>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</si>
  <si>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</si>
  <si>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</si>
  <si>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</si>
  <si>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</si>
  <si>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</si>
  <si>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</si>
  <si>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</si>
  <si>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</si>
  <si>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</si>
  <si>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</si>
  <si>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</si>
  <si>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</si>
  <si>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</si>
  <si>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</si>
  <si>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</si>
  <si>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</si>
  <si>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</si>
  <si>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</si>
  <si>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</si>
  <si>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</si>
  <si>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</si>
  <si>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</si>
  <si>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</si>
  <si>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</si>
  <si>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</si>
  <si>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</si>
  <si>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</si>
  <si>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</si>
  <si>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</si>
  <si>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</si>
  <si>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</si>
  <si>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</si>
  <si>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</si>
  <si>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</si>
  <si>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</si>
  <si>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</si>
  <si>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</si>
  <si>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</si>
  <si>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</si>
  <si>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</si>
  <si>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</si>
  <si>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</si>
  <si>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</si>
  <si>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</si>
  <si>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</si>
  <si>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</si>
  <si>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</si>
  <si>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</si>
  <si>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</si>
  <si>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</si>
  <si>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</si>
  <si>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</si>
  <si>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</si>
  <si>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</si>
  <si>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</si>
  <si>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</si>
  <si>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</si>
  <si>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</si>
  <si>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</si>
  <si>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</si>
  <si>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</si>
  <si>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</si>
  <si>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</si>
  <si>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</si>
  <si>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</si>
  <si>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</si>
  <si>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</si>
  <si>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</si>
  <si>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</si>
  <si>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</si>
  <si>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</si>
  <si>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</si>
  <si>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</si>
  <si>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</si>
  <si>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</si>
  <si>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</si>
  <si>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</si>
  <si>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</si>
  <si>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</si>
  <si>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</si>
  <si>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</si>
  <si>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</si>
  <si>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</si>
  <si>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</si>
  <si>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</si>
  <si>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</si>
  <si>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</si>
  <si>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</si>
  <si>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</si>
  <si>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</si>
  <si>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</si>
  <si>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</si>
  <si>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</si>
  <si>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</si>
  <si>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</si>
  <si>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</si>
  <si>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</si>
  <si>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</si>
  <si>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</si>
  <si>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</si>
  <si>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</si>
  <si>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</si>
  <si>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</si>
  <si>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</si>
  <si>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</si>
  <si>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</si>
  <si>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</si>
  <si>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</si>
  <si>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</si>
  <si>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</si>
  <si>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</si>
  <si>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</si>
  <si>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</si>
  <si>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</si>
  <si>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</si>
  <si>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</si>
  <si>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</si>
  <si>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</si>
  <si>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</si>
  <si>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</si>
  <si>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</si>
  <si>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</si>
  <si>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</si>
  <si>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</si>
  <si>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</si>
  <si>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</si>
  <si>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</si>
  <si>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</si>
  <si>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</si>
  <si>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</si>
  <si>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</si>
  <si>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</si>
  <si>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</si>
  <si>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</si>
  <si>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</si>
  <si>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</si>
  <si>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</si>
  <si>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</si>
  <si>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</si>
  <si>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</si>
  <si>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</si>
  <si>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</si>
  <si>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</si>
  <si>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</si>
  <si>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</si>
  <si>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</si>
  <si>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</si>
  <si>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</si>
  <si>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</si>
  <si>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</si>
  <si>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</si>
  <si>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</si>
  <si>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</si>
  <si>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</si>
  <si>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</si>
  <si>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</si>
  <si>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</si>
  <si>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</si>
  <si>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</si>
  <si>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</si>
  <si>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</si>
  <si>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</si>
  <si>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</si>
  <si>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</si>
  <si>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</si>
  <si>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</si>
  <si>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</si>
  <si>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</si>
  <si>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</si>
  <si>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</si>
  <si>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</si>
  <si>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</si>
  <si>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</si>
  <si>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</si>
  <si>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</si>
  <si>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</si>
  <si>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</si>
  <si>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</si>
  <si>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</si>
  <si>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</si>
  <si>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</si>
  <si>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</si>
  <si>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</si>
  <si>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</si>
  <si>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</si>
  <si>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</si>
  <si>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</si>
  <si>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</si>
  <si>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</si>
  <si>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</si>
  <si>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</si>
  <si>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</si>
  <si>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</si>
  <si>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</si>
  <si>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</si>
  <si>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</si>
  <si>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</si>
  <si>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</si>
  <si>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</si>
  <si>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</si>
  <si>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</si>
  <si>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</si>
  <si>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</si>
  <si>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</si>
  <si>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</si>
  <si>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</si>
  <si>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</si>
  <si>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</si>
  <si>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</si>
  <si>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</si>
  <si>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</si>
  <si>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</si>
  <si>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</si>
  <si>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</si>
  <si>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</si>
  <si>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</si>
  <si>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</si>
  <si>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</si>
  <si>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</si>
  <si>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</si>
  <si>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</si>
  <si>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</si>
  <si>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</si>
  <si>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</si>
  <si>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</si>
  <si>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</si>
  <si>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</si>
  <si>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</si>
  <si>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</si>
  <si>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</si>
  <si>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</si>
  <si>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</si>
  <si>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</si>
  <si>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</si>
  <si>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</si>
  <si>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</si>
  <si>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</si>
  <si>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</si>
  <si>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</si>
  <si>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</si>
  <si>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</si>
  <si>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</si>
  <si>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</si>
  <si>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</si>
  <si>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</si>
  <si>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</si>
  <si>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</si>
  <si>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</si>
  <si>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</si>
  <si>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</si>
  <si>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</si>
  <si>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</si>
  <si>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</si>
  <si>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</si>
  <si>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</si>
  <si>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</si>
  <si>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</si>
  <si>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</si>
  <si>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</si>
  <si>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</si>
  <si>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</si>
  <si>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</si>
  <si>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</si>
  <si>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</si>
  <si>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</si>
  <si>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</si>
  <si>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</si>
  <si>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</si>
  <si>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</si>
  <si>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</si>
  <si>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</si>
  <si>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</si>
  <si>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</si>
  <si>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</si>
  <si>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</si>
  <si>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</si>
  <si>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</si>
  <si>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</si>
  <si>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</si>
  <si>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</si>
  <si>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</si>
  <si>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</si>
  <si>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</si>
  <si>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</si>
  <si>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</si>
  <si>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</si>
  <si>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</si>
  <si>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</si>
  <si>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</si>
  <si>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</si>
  <si>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</si>
  <si>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</si>
  <si>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</si>
  <si>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</si>
  <si>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</si>
  <si>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</si>
  <si>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</si>
  <si>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</si>
  <si>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</si>
  <si>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</si>
  <si>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</si>
  <si>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</si>
  <si>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</si>
  <si>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</si>
  <si>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</si>
  <si>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</si>
  <si>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</si>
  <si>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</si>
  <si>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</si>
  <si>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</si>
  <si>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</si>
  <si>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</si>
  <si>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</si>
  <si>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</si>
  <si>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</si>
  <si>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</si>
  <si>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</si>
  <si>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</si>
  <si>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</si>
  <si>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</si>
  <si>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</si>
  <si>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</si>
  <si>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</si>
  <si>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</si>
  <si>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</si>
  <si>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</si>
  <si>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</si>
  <si>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</si>
  <si>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</si>
  <si>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</si>
  <si>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</si>
  <si>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</si>
  <si>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</si>
  <si>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</si>
  <si>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</si>
  <si>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</si>
  <si>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</si>
  <si>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</si>
  <si>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</si>
  <si>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</si>
  <si>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</si>
  <si>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</si>
  <si>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</si>
  <si>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</si>
  <si>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</si>
  <si>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</si>
  <si>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</si>
  <si>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</si>
  <si>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</si>
  <si>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</si>
  <si>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</si>
  <si>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</si>
  <si>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</si>
  <si>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</si>
  <si>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</si>
  <si>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</si>
  <si>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</si>
  <si>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</si>
  <si>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</si>
  <si>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</si>
  <si>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</si>
  <si>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</si>
  <si>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</si>
  <si>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</si>
  <si>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</si>
  <si>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</si>
  <si>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</si>
  <si>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</si>
  <si>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</si>
  <si>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</si>
  <si>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</si>
  <si>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</si>
  <si>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</si>
  <si>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</si>
  <si>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</si>
  <si>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</si>
  <si>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</si>
  <si>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</si>
  <si>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</si>
  <si>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</si>
  <si>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</si>
  <si>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</si>
  <si>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</si>
  <si>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</si>
  <si>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</si>
  <si>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</si>
  <si>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</si>
  <si>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</si>
  <si>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</si>
  <si>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</si>
  <si>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</si>
  <si>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</si>
  <si>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</si>
  <si>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</si>
  <si>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</si>
  <si>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</si>
  <si>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</si>
  <si>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</si>
  <si>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</si>
  <si>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</si>
  <si>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</si>
  <si>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</si>
  <si>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</si>
  <si>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</si>
  <si>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</si>
  <si>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</si>
  <si>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</si>
  <si>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</si>
  <si>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</si>
  <si>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</si>
  <si>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</si>
  <si>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</si>
  <si>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</si>
  <si>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</si>
  <si>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</si>
  <si>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</si>
  <si>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</si>
  <si>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</si>
  <si>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</si>
  <si>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</si>
  <si>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</si>
  <si>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</si>
  <si>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</si>
  <si>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</si>
  <si>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</si>
  <si>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</si>
  <si>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</si>
  <si>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</si>
  <si>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</si>
  <si>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</si>
  <si>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</si>
  <si>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</si>
  <si>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</si>
  <si>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</si>
  <si>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</si>
  <si>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</si>
  <si>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</si>
  <si>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</si>
  <si>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</si>
  <si>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</si>
  <si>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</si>
  <si>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</si>
  <si>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</si>
  <si>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</si>
  <si>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</si>
  <si>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</si>
  <si>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</si>
  <si>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</si>
  <si>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</si>
  <si>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</si>
  <si>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</si>
  <si>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</si>
  <si>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</si>
  <si>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</si>
  <si>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</si>
  <si>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</si>
  <si>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</si>
  <si>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</si>
  <si>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</si>
  <si>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</si>
  <si>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</si>
  <si>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</si>
  <si>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</si>
  <si>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</si>
  <si>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</si>
  <si>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</si>
  <si>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</si>
  <si>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</si>
  <si>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</si>
  <si>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</si>
  <si>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</si>
  <si>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</si>
  <si>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</si>
  <si>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</si>
  <si>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</si>
  <si>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</si>
  <si>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</si>
  <si>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</si>
  <si>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</si>
  <si>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</si>
  <si>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</si>
  <si>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</si>
  <si>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</si>
  <si>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</si>
  <si>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</si>
  <si>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</si>
  <si>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</si>
  <si>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</si>
  <si>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</si>
  <si>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</si>
  <si>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</si>
  <si>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</si>
  <si>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</si>
  <si>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</si>
  <si>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</si>
  <si>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</si>
  <si>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</si>
  <si>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</si>
  <si>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</si>
  <si>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</si>
  <si>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</si>
  <si>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</si>
  <si>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</si>
  <si>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</si>
  <si>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</si>
  <si>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</si>
  <si>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</si>
  <si>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</si>
  <si>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</si>
  <si>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</si>
  <si>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</si>
  <si>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</si>
  <si>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</si>
  <si>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</si>
  <si>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</si>
  <si>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</si>
  <si>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</si>
  <si>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</si>
  <si>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</si>
  <si>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</si>
  <si>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</si>
  <si>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</si>
  <si>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</si>
  <si>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</si>
  <si>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</si>
  <si>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</si>
  <si>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</si>
  <si>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</si>
  <si>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</si>
  <si>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</si>
  <si>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</si>
  <si>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</si>
  <si>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</si>
  <si>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</si>
  <si>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</si>
  <si>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</si>
  <si>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</si>
  <si>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</si>
  <si>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</si>
  <si>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</si>
  <si>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</si>
  <si>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</si>
  <si>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</si>
  <si>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</si>
  <si>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</si>
  <si>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</si>
  <si>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</si>
  <si>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</si>
  <si>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</si>
  <si>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</si>
  <si>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</si>
  <si>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</si>
  <si>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</si>
  <si>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</si>
  <si>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</si>
  <si>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</si>
  <si>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</si>
  <si>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</si>
  <si>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</si>
  <si>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</si>
  <si>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</si>
  <si>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</si>
  <si>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</si>
  <si>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</si>
  <si>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</si>
  <si>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</si>
  <si>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</si>
  <si>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</si>
  <si>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</si>
  <si>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</si>
  <si>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</si>
  <si>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</si>
  <si>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</si>
  <si>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</si>
  <si>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</si>
  <si>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</si>
  <si>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</si>
  <si>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</si>
  <si>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</si>
  <si>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</si>
  <si>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</si>
  <si>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</si>
  <si>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</si>
  <si>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</si>
  <si>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</si>
  <si>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</si>
  <si>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</si>
  <si>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</si>
  <si>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</si>
  <si>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</si>
  <si>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</si>
  <si>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</si>
  <si>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</si>
  <si>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</si>
  <si>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</si>
  <si>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</si>
  <si>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</si>
  <si>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</si>
  <si>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</si>
  <si>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</si>
  <si>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</si>
  <si>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</si>
  <si>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</si>
  <si>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</si>
  <si>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</si>
  <si>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</si>
  <si>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</si>
  <si>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</si>
  <si>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</si>
  <si>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</si>
  <si>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</si>
  <si>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</si>
  <si>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</si>
  <si>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</si>
  <si>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</si>
  <si>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</si>
  <si>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</si>
  <si>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</si>
  <si>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</si>
  <si>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</si>
  <si>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</si>
  <si>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</si>
  <si>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</si>
  <si>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</si>
  <si>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</si>
  <si>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</si>
  <si>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</si>
  <si>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</si>
  <si>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</si>
  <si>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</si>
  <si>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</si>
  <si>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</si>
  <si>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</si>
  <si>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</si>
  <si>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</si>
  <si>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</si>
  <si>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</si>
  <si>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</si>
  <si>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</si>
  <si>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</si>
  <si>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</si>
  <si>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</si>
  <si>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</si>
  <si>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</si>
  <si>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</si>
  <si>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</si>
  <si>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</si>
  <si>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</si>
  <si>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</si>
  <si>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</si>
  <si>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</si>
  <si>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</si>
  <si>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</si>
  <si>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</si>
  <si>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</si>
  <si>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</si>
  <si>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</si>
  <si>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</si>
  <si>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</si>
  <si>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</si>
  <si>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</si>
  <si>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</si>
  <si>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</si>
  <si>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</si>
  <si>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</si>
  <si>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</si>
  <si>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</si>
  <si>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</si>
  <si>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</si>
  <si>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</si>
  <si>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</si>
  <si>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</si>
  <si>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</si>
  <si>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</si>
  <si>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</si>
  <si>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</si>
  <si>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</si>
  <si>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</si>
  <si>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</si>
  <si>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</si>
  <si>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</si>
  <si>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</si>
  <si>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</si>
  <si>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</si>
  <si>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</si>
  <si>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</si>
  <si>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</si>
  <si>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</si>
  <si>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</si>
  <si>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</si>
  <si>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</si>
  <si>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</si>
  <si>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</si>
  <si>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</si>
  <si>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</si>
  <si>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</si>
  <si>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</si>
  <si>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</si>
  <si>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</si>
  <si>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</si>
  <si>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</si>
  <si>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</si>
  <si>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</si>
  <si>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</si>
  <si>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</si>
  <si>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</si>
  <si>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</si>
  <si>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</si>
  <si>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</si>
  <si>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</si>
  <si>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</si>
  <si>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</si>
  <si>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</si>
  <si>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</si>
  <si>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</si>
  <si>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</si>
  <si>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</si>
  <si>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</si>
  <si>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</si>
  <si>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</si>
  <si>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</si>
  <si>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</si>
  <si>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</si>
  <si>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</si>
  <si>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</si>
  <si>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</si>
  <si>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</si>
  <si>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</si>
  <si>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</si>
  <si>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</si>
  <si>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</si>
  <si>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</si>
  <si>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</si>
  <si>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</si>
  <si>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</si>
  <si>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</si>
  <si>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</si>
  <si>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</si>
  <si>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</si>
  <si>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</si>
  <si>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</si>
  <si>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</si>
  <si>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</si>
  <si>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</si>
  <si>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</si>
  <si>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</si>
  <si>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</si>
  <si>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</si>
  <si>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</si>
  <si>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</si>
  <si>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</si>
  <si>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</si>
  <si>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</si>
  <si>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</si>
  <si>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</si>
  <si>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</si>
  <si>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</si>
  <si>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</si>
  <si>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</si>
  <si>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</si>
  <si>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</si>
  <si>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</si>
  <si>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</si>
  <si>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</si>
  <si>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</si>
  <si>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</si>
  <si>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</si>
  <si>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</si>
  <si>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</si>
  <si>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</si>
  <si>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</si>
  <si>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</si>
  <si>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</si>
  <si>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</si>
  <si>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</si>
  <si>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</si>
  <si>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</si>
  <si>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</si>
  <si>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</si>
  <si>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</si>
  <si>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</si>
  <si>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</si>
  <si>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</si>
  <si>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</si>
  <si>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</si>
  <si>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</si>
  <si>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</si>
  <si>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</si>
  <si>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</si>
  <si>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</si>
  <si>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</si>
  <si>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</si>
  <si>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</si>
  <si>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</si>
  <si>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</si>
  <si>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</si>
  <si>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</si>
  <si>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</si>
  <si>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</si>
  <si>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</si>
  <si>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</si>
  <si>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</si>
  <si>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</si>
  <si>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</si>
  <si>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</si>
  <si>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</si>
  <si>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</si>
  <si>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</si>
  <si>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</si>
  <si>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</si>
  <si>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</si>
  <si>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</si>
  <si>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</si>
  <si>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</si>
  <si>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</si>
  <si>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</si>
  <si>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</si>
  <si>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</si>
  <si>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</si>
  <si>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</si>
  <si>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</si>
  <si>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</si>
  <si>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</si>
  <si>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</si>
  <si>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</si>
  <si>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</si>
  <si>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</si>
  <si>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</si>
  <si>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</si>
  <si>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</si>
  <si>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</si>
  <si>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</si>
  <si>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</si>
  <si>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</si>
  <si>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</si>
  <si>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</si>
  <si>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</si>
  <si>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</si>
  <si>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</si>
  <si>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</si>
  <si>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</si>
  <si>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</si>
  <si>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</si>
  <si>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</si>
  <si>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</si>
  <si>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</si>
  <si>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</si>
  <si>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</si>
  <si>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</si>
  <si>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</si>
  <si>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</si>
  <si>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</si>
  <si>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</si>
  <si>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</si>
  <si>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</si>
  <si>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</si>
  <si>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</si>
  <si>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</si>
  <si>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</si>
  <si>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</si>
  <si>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</si>
  <si>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</si>
  <si>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</si>
  <si>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</si>
  <si>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</si>
  <si>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</si>
  <si>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</si>
  <si>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</si>
  <si>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</si>
  <si>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</si>
  <si>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</si>
  <si>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</si>
  <si>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</si>
  <si>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</si>
  <si>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</si>
  <si>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</si>
  <si>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</si>
  <si>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</si>
  <si>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</si>
  <si>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</si>
  <si>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</si>
  <si>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</si>
  <si>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</si>
  <si>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</si>
  <si>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</si>
  <si>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</si>
  <si>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</si>
  <si>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</si>
  <si>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</si>
  <si>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</si>
  <si>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</si>
  <si>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</si>
  <si>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</si>
  <si>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</si>
  <si>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</si>
  <si>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</si>
  <si>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</si>
  <si>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</si>
  <si>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</si>
  <si>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</si>
  <si>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</si>
  <si>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</si>
  <si>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</si>
  <si>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</si>
  <si>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</si>
  <si>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</si>
  <si>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</si>
  <si>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</si>
  <si>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</si>
  <si>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</si>
  <si>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</si>
  <si>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</si>
  <si>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</si>
  <si>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</si>
  <si>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</si>
  <si>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</si>
  <si>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</si>
  <si>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</si>
  <si>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</si>
  <si>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</si>
  <si>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</si>
  <si>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</si>
  <si>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</si>
  <si>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</si>
  <si>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</si>
  <si>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</si>
  <si>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</si>
  <si>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</si>
  <si>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</si>
  <si>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</si>
  <si>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</si>
  <si>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</si>
  <si>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</si>
  <si>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</si>
  <si>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</si>
  <si>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</si>
  <si>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</si>
  <si>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</si>
  <si>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</si>
  <si>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</si>
  <si>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</si>
  <si>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</si>
  <si>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</si>
  <si>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</si>
  <si>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</si>
  <si>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</si>
  <si>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</si>
  <si>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</si>
  <si>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</si>
  <si>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</si>
  <si>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</si>
  <si>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</si>
  <si>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</si>
  <si>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</si>
  <si>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</si>
  <si>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</si>
  <si>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</si>
  <si>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</si>
  <si>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</si>
  <si>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</si>
  <si>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</si>
  <si>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</si>
  <si>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</si>
  <si>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</si>
  <si>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</si>
  <si>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</si>
  <si>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</si>
  <si>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</si>
  <si>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</si>
  <si>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</si>
  <si>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</si>
  <si>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</si>
  <si>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</si>
  <si>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</si>
  <si>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</si>
  <si>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</si>
  <si>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</si>
  <si>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</si>
  <si>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</si>
  <si>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</si>
  <si>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</si>
  <si>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</si>
  <si>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</si>
  <si>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</si>
  <si>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</si>
  <si>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</si>
  <si>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</si>
  <si>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</si>
  <si>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</si>
  <si>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</si>
  <si>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</si>
  <si>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</si>
  <si>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</si>
  <si>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</si>
  <si>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</si>
  <si>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</si>
  <si>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</si>
  <si>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</si>
  <si>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</si>
  <si>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</si>
  <si>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</si>
  <si>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</si>
  <si>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</si>
  <si>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</si>
  <si>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</si>
  <si>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</si>
  <si>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</si>
  <si>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</si>
  <si>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</si>
  <si>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</si>
  <si>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</si>
  <si>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</si>
  <si>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</si>
  <si>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</si>
  <si>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</si>
  <si>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</si>
  <si>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</si>
  <si>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</si>
  <si>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</si>
  <si>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</si>
  <si>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</si>
  <si>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</si>
  <si>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</si>
  <si>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</si>
  <si>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</si>
  <si>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</si>
  <si>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</si>
  <si>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</si>
  <si>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</si>
  <si>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</si>
  <si>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</si>
  <si>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</si>
  <si>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</si>
  <si>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</si>
  <si>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</si>
  <si>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</si>
  <si>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</si>
  <si>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</si>
  <si>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</si>
  <si>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</si>
  <si>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</si>
  <si>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</si>
  <si>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</si>
  <si>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</si>
  <si>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</si>
  <si>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</si>
  <si>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</si>
  <si>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</si>
  <si>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</si>
  <si>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</si>
  <si>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</si>
  <si>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</si>
  <si>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</si>
  <si>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</si>
  <si>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</si>
  <si>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</si>
  <si>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</si>
  <si>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</si>
  <si>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</si>
  <si>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</si>
  <si>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</si>
  <si>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</si>
  <si>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</si>
  <si>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</si>
  <si>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</si>
  <si>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</si>
  <si>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</si>
  <si>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</si>
  <si>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</si>
  <si>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</si>
  <si>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</si>
  <si>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</si>
  <si>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</si>
  <si>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</si>
  <si>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</si>
  <si>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</si>
  <si>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</si>
  <si>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</si>
  <si>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</si>
  <si>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</si>
  <si>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</si>
  <si>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</si>
  <si>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</si>
  <si>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</si>
  <si>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</si>
  <si>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</si>
  <si>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</si>
  <si>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</si>
  <si>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</si>
  <si>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</si>
  <si>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</si>
  <si>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</si>
  <si>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</si>
  <si>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</si>
  <si>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</si>
  <si>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</si>
  <si>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</si>
  <si>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</si>
  <si>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</si>
  <si>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</si>
  <si>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</si>
  <si>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</si>
  <si>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</si>
  <si>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</si>
  <si>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</si>
  <si>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</si>
  <si>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</si>
  <si>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</si>
  <si>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</si>
  <si>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</si>
  <si>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</si>
  <si>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</si>
  <si>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</si>
  <si>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</si>
  <si>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</si>
  <si>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</si>
  <si>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</si>
  <si>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</si>
  <si>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</si>
  <si>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</si>
  <si>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</si>
  <si>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</si>
  <si>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</si>
  <si>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</si>
  <si>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</si>
  <si>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</si>
  <si>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</si>
  <si>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</si>
  <si>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</si>
  <si>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</si>
  <si>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</si>
  <si>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</si>
  <si>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</si>
  <si>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</si>
  <si>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</si>
  <si>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</si>
  <si>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</si>
  <si>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</si>
  <si>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</si>
  <si>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</si>
  <si>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</si>
  <si>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</si>
  <si>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</si>
  <si>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</si>
  <si>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</si>
  <si>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</si>
  <si>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</si>
  <si>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</si>
  <si>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</si>
  <si>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</si>
  <si>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</si>
  <si>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</si>
  <si>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</si>
  <si>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</si>
  <si>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</si>
  <si>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</si>
  <si>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</si>
  <si>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</si>
  <si>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</si>
  <si>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</si>
  <si>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</si>
  <si>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</si>
  <si>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</si>
  <si>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</si>
  <si>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</si>
  <si>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</si>
  <si>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</si>
  <si>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</si>
  <si>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</si>
  <si>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</si>
  <si>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</si>
  <si>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</si>
  <si>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</si>
  <si>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</si>
  <si>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</si>
  <si>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</si>
  <si>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</si>
  <si>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</si>
  <si>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</si>
  <si>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</si>
  <si>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</si>
  <si>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</si>
  <si>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</si>
  <si>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</si>
  <si>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</si>
  <si>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</si>
  <si>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</si>
  <si>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</si>
  <si>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</si>
  <si>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</si>
  <si>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</si>
  <si>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</si>
  <si>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</si>
  <si>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</si>
  <si>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</si>
  <si>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</si>
  <si>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</si>
  <si>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</si>
  <si>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</si>
  <si>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</si>
  <si>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</si>
  <si>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</si>
  <si>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</si>
  <si>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</si>
  <si>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</si>
  <si>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</si>
  <si>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</si>
  <si>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</si>
  <si>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</si>
  <si>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</si>
  <si>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</si>
  <si>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</si>
  <si>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</si>
  <si>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</si>
  <si>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</si>
  <si>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</si>
  <si>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</si>
  <si>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</si>
  <si>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</si>
  <si>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</si>
  <si>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</si>
  <si>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</si>
  <si>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</si>
  <si>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</si>
  <si>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</si>
  <si>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</si>
  <si>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</si>
  <si>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</si>
  <si>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</si>
  <si>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</si>
  <si>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</si>
  <si>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</si>
  <si>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</si>
  <si>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</si>
  <si>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</si>
  <si>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</si>
  <si>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</si>
  <si>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</si>
  <si>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</si>
  <si>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</si>
  <si>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</si>
  <si>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</si>
  <si>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</si>
  <si>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</si>
  <si>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</si>
  <si>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</si>
  <si>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</si>
  <si>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</si>
  <si>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</si>
  <si>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</si>
  <si>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</si>
  <si>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</si>
  <si>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</si>
  <si>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</si>
  <si>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</si>
  <si>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</si>
  <si>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</si>
  <si>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</si>
  <si>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</si>
  <si>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</si>
  <si>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</si>
  <si>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</si>
  <si>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</si>
  <si>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</si>
  <si>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</si>
  <si>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</si>
  <si>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</si>
  <si>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</si>
  <si>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</si>
  <si>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</si>
  <si>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</si>
  <si>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</si>
  <si>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</si>
  <si>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</si>
  <si>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</si>
  <si>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</si>
  <si>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</si>
  <si>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</si>
  <si>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</si>
  <si>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</si>
  <si>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</si>
  <si>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</si>
  <si>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</si>
  <si>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</si>
  <si>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</si>
  <si>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</si>
  <si>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</si>
  <si>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</si>
  <si>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</si>
  <si>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</si>
  <si>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</si>
  <si>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</si>
  <si>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</si>
  <si>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</si>
  <si>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</si>
  <si>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</si>
  <si>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</si>
  <si>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</si>
  <si>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</si>
  <si>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</si>
  <si>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</si>
  <si>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</si>
  <si>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</si>
  <si>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</si>
  <si>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</si>
  <si>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</si>
  <si>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</si>
  <si>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</si>
  <si>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</si>
  <si>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</si>
  <si>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</si>
  <si>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</si>
  <si>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</si>
  <si>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</si>
  <si>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</si>
  <si>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</si>
  <si>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</si>
  <si>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</si>
  <si>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</si>
  <si>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</si>
  <si>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</si>
  <si>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</si>
  <si>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</si>
  <si>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</si>
  <si>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</si>
  <si>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</si>
  <si>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</si>
  <si>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</si>
  <si>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</si>
  <si>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</si>
  <si>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</si>
  <si>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</si>
  <si>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</si>
  <si>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</si>
  <si>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</si>
  <si>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</si>
  <si>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</si>
  <si>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</si>
  <si>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</si>
  <si>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</si>
  <si>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</si>
  <si>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</si>
  <si>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</si>
  <si>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</si>
  <si>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</si>
  <si>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</si>
  <si>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</si>
  <si>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</si>
  <si>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</si>
  <si>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</si>
  <si>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</si>
  <si>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</si>
  <si>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</si>
  <si>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</si>
  <si>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</si>
  <si>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</si>
  <si>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</si>
  <si>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</si>
  <si>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</si>
  <si>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</si>
  <si>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</si>
  <si>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</si>
  <si>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</si>
  <si>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</si>
  <si>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</si>
  <si>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</si>
  <si>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</si>
  <si>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</si>
  <si>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</si>
  <si>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</si>
  <si>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</si>
  <si>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</si>
  <si>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</si>
  <si>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</si>
  <si>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</si>
  <si>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</si>
  <si>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</si>
  <si>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</si>
  <si>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</si>
  <si>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</si>
  <si>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</si>
  <si>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</si>
  <si>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</si>
  <si>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</si>
  <si>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</si>
  <si>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</si>
  <si>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</si>
  <si>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</si>
  <si>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</si>
  <si>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</si>
  <si>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</si>
  <si>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</si>
  <si>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</si>
  <si>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</si>
  <si>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</si>
  <si>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</si>
  <si>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</si>
  <si>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</si>
  <si>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</si>
  <si>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</si>
  <si>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</si>
  <si>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</si>
  <si>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</si>
  <si>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</si>
  <si>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</si>
  <si>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</si>
  <si>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</si>
  <si>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</si>
  <si>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</si>
  <si>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</si>
  <si>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</si>
  <si>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</si>
  <si>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</si>
  <si>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</si>
  <si>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</si>
  <si>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</si>
  <si>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</si>
  <si>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</si>
  <si>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</si>
  <si>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</si>
  <si>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</si>
  <si>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</si>
  <si>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</si>
  <si>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</si>
  <si>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</si>
  <si>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</si>
  <si>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</si>
  <si>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</si>
  <si>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</si>
  <si>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</si>
  <si>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</si>
  <si>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</si>
  <si>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</si>
  <si>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</si>
  <si>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</si>
  <si>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</si>
  <si>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</si>
  <si>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</si>
  <si>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</si>
  <si>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</si>
  <si>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</si>
  <si>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</si>
  <si>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</si>
  <si>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</si>
  <si>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</si>
  <si>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</si>
  <si>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</si>
  <si>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</si>
  <si>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</si>
  <si>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</si>
  <si>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</si>
  <si>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</si>
  <si>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</si>
  <si>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</si>
  <si>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</si>
  <si>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</si>
  <si>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</si>
  <si>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</si>
  <si>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</si>
  <si>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</si>
  <si>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</si>
  <si>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</si>
  <si>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</si>
  <si>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</si>
  <si>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</si>
  <si>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</si>
  <si>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</si>
  <si>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</si>
  <si>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</si>
  <si>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</si>
  <si>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</si>
  <si>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</si>
  <si>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</si>
  <si>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</si>
  <si>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</si>
  <si>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</si>
  <si>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</si>
  <si>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</si>
  <si>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</si>
  <si>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</si>
  <si>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</si>
  <si>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</si>
  <si>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</si>
  <si>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</si>
  <si>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</si>
  <si>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</si>
  <si>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</si>
  <si>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</si>
  <si>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</si>
  <si>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</si>
  <si>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</si>
  <si>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</si>
  <si>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</si>
  <si>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</si>
  <si>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</si>
  <si>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</si>
  <si>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</si>
  <si>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</si>
  <si>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</si>
  <si>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</si>
  <si>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</si>
  <si>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</si>
  <si>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</si>
  <si>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</si>
  <si>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</si>
  <si>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</si>
  <si>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</si>
  <si>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</si>
  <si>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</si>
  <si>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</si>
  <si>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</si>
  <si>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</si>
  <si>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</si>
  <si>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</si>
  <si>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</si>
  <si>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</si>
  <si>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</si>
  <si>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</si>
  <si>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</si>
  <si>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</si>
  <si>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</si>
  <si>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</si>
  <si>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</si>
  <si>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</si>
  <si>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</si>
  <si>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</si>
  <si>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</si>
  <si>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</si>
  <si>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</si>
  <si>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</si>
  <si>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</si>
  <si>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</si>
  <si>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</si>
  <si>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</si>
  <si>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</si>
  <si>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</si>
  <si>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</si>
  <si>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</si>
  <si>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</si>
  <si>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</si>
  <si>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</si>
  <si>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</si>
  <si>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</si>
  <si>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</si>
  <si>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</si>
  <si>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</si>
  <si>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</si>
  <si>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</si>
  <si>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</si>
  <si>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</si>
  <si>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</si>
  <si>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</si>
  <si>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</si>
  <si>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</si>
  <si>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</si>
  <si>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</si>
  <si>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</si>
  <si>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</si>
  <si>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</si>
  <si>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</si>
  <si>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</si>
  <si>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</si>
  <si>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</si>
  <si>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</si>
  <si>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</si>
  <si>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</si>
  <si>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</si>
  <si>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</si>
  <si>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</si>
  <si>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</si>
  <si>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</si>
  <si>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</si>
  <si>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</si>
  <si>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</si>
  <si>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</si>
  <si>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</si>
  <si>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</si>
  <si>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</si>
  <si>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</si>
  <si>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</si>
  <si>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</si>
  <si>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</si>
  <si>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</si>
  <si>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</si>
  <si>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</si>
  <si>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</si>
  <si>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</si>
  <si>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</si>
  <si>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</si>
  <si>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</si>
  <si>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</si>
  <si>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</si>
  <si>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</si>
  <si>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</si>
  <si>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</si>
  <si>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</si>
  <si>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</si>
  <si>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</si>
  <si>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</si>
  <si>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</si>
  <si>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</si>
  <si>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</si>
  <si>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</si>
  <si>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</si>
  <si>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</si>
  <si>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</si>
  <si>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</si>
  <si>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</si>
  <si>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</si>
  <si>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</si>
  <si>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</si>
  <si>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</si>
  <si>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</si>
  <si>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</si>
  <si>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</si>
  <si>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</si>
  <si>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</si>
  <si>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</si>
  <si>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</si>
  <si>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</si>
  <si>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</si>
  <si>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</si>
  <si>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</si>
  <si>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</si>
  <si>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</si>
  <si>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</si>
  <si>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</si>
  <si>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</si>
  <si>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</si>
  <si>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</si>
  <si>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</si>
  <si>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</si>
  <si>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</si>
  <si>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</si>
  <si>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</si>
  <si>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</si>
  <si>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</si>
  <si>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</si>
  <si>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</si>
  <si>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</si>
  <si>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</si>
  <si>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</si>
  <si>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</si>
  <si>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</si>
  <si>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</si>
  <si>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</si>
  <si>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</si>
  <si>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</si>
  <si>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</si>
  <si>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</si>
  <si>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</si>
  <si>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</si>
  <si>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</si>
  <si>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</si>
  <si>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</si>
  <si>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</si>
  <si>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</si>
  <si>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</si>
  <si>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</si>
  <si>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</si>
  <si>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</si>
  <si>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</si>
  <si>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</si>
  <si>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</si>
  <si>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</si>
  <si>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</si>
  <si>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</si>
  <si>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</si>
  <si>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</si>
  <si>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</si>
  <si>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</si>
  <si>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</si>
  <si>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</si>
  <si>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</si>
  <si>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</si>
  <si>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</si>
  <si>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</si>
  <si>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</si>
  <si>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</si>
  <si>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</si>
  <si>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</si>
  <si>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</si>
  <si>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</si>
  <si>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</si>
  <si>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</si>
  <si>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</si>
  <si>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</si>
  <si>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</si>
  <si>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</si>
  <si>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</si>
  <si>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</si>
  <si>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</si>
  <si>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</si>
  <si>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</si>
  <si>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</si>
  <si>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</si>
  <si>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</si>
  <si>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</si>
  <si>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</si>
  <si>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</si>
  <si>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</si>
  <si>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</si>
  <si>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</si>
  <si>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</si>
  <si>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</si>
  <si>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</si>
  <si>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</si>
  <si>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</si>
  <si>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</si>
  <si>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</si>
  <si>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</si>
  <si>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</si>
  <si>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</si>
  <si>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</si>
  <si>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</si>
  <si>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</si>
  <si>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</si>
  <si>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</si>
  <si>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</si>
  <si>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</si>
  <si>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</si>
  <si>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</si>
  <si>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</si>
  <si>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</si>
  <si>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</si>
  <si>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</si>
  <si>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</si>
  <si>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</si>
  <si>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</si>
  <si>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</si>
  <si>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</si>
  <si>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</si>
  <si>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</si>
  <si>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</si>
  <si>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</si>
  <si>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</si>
  <si>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</si>
  <si>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</si>
  <si>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</si>
  <si>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</si>
  <si>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</si>
  <si>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</si>
  <si>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</si>
  <si>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</si>
  <si>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</si>
  <si>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</si>
  <si>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</si>
  <si>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</si>
  <si>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</si>
  <si>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</si>
  <si>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</si>
  <si>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</si>
  <si>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</si>
  <si>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</si>
  <si>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</si>
  <si>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</si>
  <si>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</si>
  <si>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</si>
  <si>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</si>
  <si>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</si>
  <si>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</si>
  <si>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</si>
  <si>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</si>
  <si>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</si>
  <si>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</si>
  <si>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</si>
  <si>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</si>
  <si>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</si>
  <si>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</si>
  <si>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</si>
  <si>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</si>
  <si>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</si>
  <si>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</si>
  <si>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</si>
  <si>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</si>
  <si>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</si>
  <si>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</si>
  <si>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</si>
  <si>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</si>
  <si>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</si>
  <si>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</si>
  <si>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</si>
  <si>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</si>
  <si>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</si>
  <si>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</si>
  <si>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</si>
  <si>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</si>
  <si>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</si>
  <si>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</si>
  <si>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</si>
  <si>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</si>
  <si>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</si>
  <si>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</si>
  <si>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</si>
  <si>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</si>
  <si>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</si>
  <si>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</si>
  <si>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</si>
  <si>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</si>
  <si>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</si>
  <si>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</si>
  <si>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</si>
  <si>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</si>
  <si>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</si>
  <si>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</si>
  <si>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</si>
  <si>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</si>
  <si>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</si>
  <si>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</si>
  <si>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</si>
  <si>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</si>
  <si>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</si>
  <si>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</si>
  <si>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</si>
  <si>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</si>
  <si>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</si>
  <si>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</si>
  <si>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</si>
  <si>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</si>
  <si>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</si>
  <si>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</si>
  <si>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</si>
  <si>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</si>
  <si>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</si>
  <si>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</si>
  <si>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</si>
  <si>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</si>
  <si>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</si>
  <si>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</si>
  <si>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</si>
  <si>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</si>
  <si>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</si>
  <si>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</si>
  <si>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</si>
  <si>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</si>
  <si>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</si>
  <si>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</si>
  <si>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</si>
  <si>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</si>
  <si>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</si>
  <si>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</si>
  <si>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</si>
  <si>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</si>
  <si>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</si>
  <si>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</si>
  <si>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</si>
  <si>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</si>
  <si>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</si>
  <si>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</si>
  <si>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</si>
  <si>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</si>
  <si>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</si>
  <si>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</si>
  <si>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</si>
  <si>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</si>
  <si>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</si>
  <si>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</si>
  <si>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</si>
  <si>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</si>
  <si>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</si>
  <si>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</si>
  <si>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</si>
  <si>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</si>
  <si>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</si>
  <si>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</si>
  <si>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</si>
  <si>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</si>
  <si>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</si>
  <si>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</si>
  <si>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</si>
  <si>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</si>
  <si>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</si>
  <si>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</si>
  <si>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</si>
  <si>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</si>
  <si>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</si>
  <si>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</si>
  <si>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</si>
  <si>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</si>
  <si>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</si>
  <si>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</si>
  <si>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</si>
  <si>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</si>
  <si>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</si>
  <si>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</si>
  <si>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</si>
  <si>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</si>
  <si>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</si>
  <si>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</si>
  <si>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</si>
  <si>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</si>
  <si>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</si>
  <si>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</si>
  <si>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</si>
  <si>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</si>
  <si>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</si>
  <si>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</si>
  <si>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</si>
  <si>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</si>
  <si>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</si>
  <si>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</si>
  <si>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</si>
  <si>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</si>
  <si>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</si>
  <si>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</si>
  <si>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</si>
  <si>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</si>
  <si>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</si>
  <si>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</si>
  <si>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</si>
  <si>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</si>
  <si>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</si>
  <si>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</si>
  <si>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</si>
  <si>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</si>
  <si>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</si>
  <si>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</si>
  <si>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</si>
  <si>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</si>
  <si>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</si>
  <si>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</si>
  <si>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</si>
  <si>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</si>
  <si>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</si>
  <si>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</si>
  <si>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</si>
  <si>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</si>
  <si>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</si>
  <si>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</si>
  <si>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</si>
  <si>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</si>
  <si>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</si>
  <si>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</si>
  <si>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</si>
  <si>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</si>
  <si>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</si>
  <si>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</si>
  <si>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</si>
  <si>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</si>
  <si>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</si>
  <si>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</si>
  <si>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</si>
  <si>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</si>
  <si>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</si>
  <si>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</si>
  <si>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</si>
  <si>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</si>
  <si>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</si>
  <si>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</si>
  <si>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</si>
  <si>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</si>
  <si>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</si>
  <si>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</si>
  <si>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</si>
  <si>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</si>
  <si>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</si>
  <si>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</si>
  <si>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</si>
  <si>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</si>
  <si>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</si>
  <si>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</si>
  <si>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</si>
  <si>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</si>
  <si>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</si>
  <si>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</si>
  <si>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</si>
  <si>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</si>
  <si>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</si>
  <si>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</si>
  <si>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</si>
  <si>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</si>
  <si>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</si>
  <si>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</si>
  <si>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</si>
  <si>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</si>
  <si>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</si>
  <si>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</si>
  <si>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</si>
  <si>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</si>
  <si>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</si>
  <si>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</si>
  <si>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</si>
  <si>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</si>
  <si>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</si>
  <si>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</si>
  <si>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</si>
  <si>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</si>
  <si>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</si>
  <si>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</si>
  <si>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</si>
  <si>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</si>
  <si>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</si>
  <si>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</si>
  <si>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</si>
  <si>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</si>
  <si>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</si>
  <si>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</si>
  <si>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</si>
  <si>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</si>
  <si>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</si>
  <si>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</si>
  <si>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</si>
  <si>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</si>
  <si>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</si>
  <si>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</si>
  <si>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</si>
  <si>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</si>
  <si>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</si>
  <si>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</si>
  <si>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</si>
  <si>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</si>
  <si>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</si>
  <si>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</si>
  <si>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</si>
  <si>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</si>
  <si>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</si>
  <si>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</si>
  <si>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</si>
  <si>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</si>
  <si>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</si>
  <si>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</si>
  <si>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</si>
  <si>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</si>
  <si>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</si>
  <si>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</si>
  <si>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</si>
  <si>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</si>
  <si>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</si>
  <si>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</si>
  <si>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</si>
  <si>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</si>
  <si>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</si>
  <si>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</si>
  <si>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</si>
  <si>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</si>
  <si>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</si>
  <si>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</si>
  <si>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</si>
  <si>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</si>
  <si>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</si>
  <si>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</si>
  <si>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</si>
  <si>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</si>
  <si>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</si>
  <si>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</si>
  <si>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</si>
  <si>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</si>
  <si>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</si>
  <si>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</si>
  <si>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</si>
  <si>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</si>
  <si>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</si>
  <si>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</si>
  <si>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</si>
  <si>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</si>
  <si>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</si>
  <si>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</si>
  <si>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</si>
  <si>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</si>
  <si>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</si>
  <si>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</si>
  <si>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</si>
  <si>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</si>
  <si>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</si>
  <si>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</si>
  <si>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</si>
  <si>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</si>
  <si>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</si>
  <si>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</si>
  <si>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</si>
  <si>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</si>
  <si>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</si>
  <si>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</si>
  <si>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</si>
  <si>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</si>
  <si>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</si>
  <si>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</si>
  <si>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</si>
  <si>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</si>
  <si>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</si>
  <si>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</si>
  <si>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</si>
  <si>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</si>
  <si>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</si>
  <si>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</si>
  <si>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</si>
  <si>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</si>
  <si>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</si>
  <si>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</si>
  <si>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</si>
  <si>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</si>
  <si>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</si>
  <si>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</si>
  <si>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</si>
  <si>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</si>
  <si>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</si>
  <si>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</si>
  <si>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</si>
  <si>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</si>
  <si>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</si>
  <si>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</si>
  <si>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</si>
  <si>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</si>
  <si>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</si>
  <si>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</si>
  <si>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</si>
  <si>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</si>
  <si>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</si>
  <si>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</si>
  <si>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</si>
  <si>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</si>
  <si>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</si>
  <si>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</si>
  <si>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</si>
  <si>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</si>
  <si>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</si>
  <si>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</si>
  <si>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</si>
  <si>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</si>
  <si>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</si>
  <si>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</si>
  <si>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</si>
  <si>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</si>
  <si>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</si>
  <si>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</si>
  <si>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</si>
  <si>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</si>
  <si>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</si>
  <si>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</si>
  <si>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</si>
  <si>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</si>
  <si>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</si>
  <si>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</si>
  <si>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</si>
  <si>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</si>
  <si>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</si>
  <si>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</si>
  <si>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</si>
  <si>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</si>
  <si>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</si>
  <si>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</si>
  <si>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</si>
  <si>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</si>
  <si>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</si>
  <si>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</si>
  <si>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</si>
  <si>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</si>
  <si>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</si>
  <si>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</si>
  <si>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</si>
  <si>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</si>
  <si>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</si>
  <si>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</si>
  <si>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</si>
  <si>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</si>
  <si>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</si>
  <si>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</si>
  <si>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</si>
  <si>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</si>
  <si>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</si>
  <si>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</si>
  <si>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</si>
  <si>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</si>
  <si>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</si>
  <si>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</si>
  <si>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</si>
  <si>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</si>
  <si>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</si>
  <si>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</si>
  <si>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</si>
  <si>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</si>
  <si>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</si>
  <si>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</si>
  <si>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</si>
  <si>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</si>
  <si>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</si>
  <si>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</si>
  <si>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</si>
  <si>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</si>
  <si>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</si>
  <si>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</si>
  <si>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</si>
  <si>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</si>
  <si>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</si>
  <si>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</si>
  <si>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</si>
  <si>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</si>
  <si>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</si>
  <si>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</si>
  <si>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</si>
  <si>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</si>
  <si>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</si>
  <si>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</si>
  <si>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</si>
  <si>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</si>
  <si>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</si>
  <si>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</si>
  <si>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</si>
  <si>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</si>
  <si>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</si>
  <si>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</si>
  <si>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</si>
  <si>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</si>
  <si>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</si>
  <si>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</si>
  <si>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</si>
  <si>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</si>
  <si>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</si>
  <si>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</si>
  <si>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</si>
  <si>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</si>
  <si>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</si>
  <si>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</si>
  <si>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</si>
  <si>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</si>
  <si>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</si>
  <si>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</si>
  <si>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</si>
  <si>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</si>
  <si>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</si>
  <si>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</si>
  <si>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</si>
  <si>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</si>
  <si>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</si>
  <si>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</si>
  <si>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</si>
  <si>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</si>
  <si>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</si>
  <si>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</si>
  <si>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</si>
  <si>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</si>
  <si>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</si>
  <si>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</si>
  <si>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</si>
  <si>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</si>
  <si>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</si>
  <si>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</si>
  <si>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</si>
  <si>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</si>
  <si>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</si>
  <si>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</si>
  <si>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</si>
  <si>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</si>
  <si>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</si>
  <si>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</si>
  <si>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</si>
  <si>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</si>
  <si>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</si>
  <si>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</si>
  <si>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</si>
  <si>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</si>
  <si>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</si>
  <si>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</si>
  <si>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</si>
  <si>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</si>
  <si>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</si>
  <si>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</si>
  <si>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</si>
  <si>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</si>
  <si>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</si>
  <si>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</si>
  <si>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</si>
  <si>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</si>
  <si>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</si>
  <si>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</si>
  <si>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</si>
  <si>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</si>
  <si>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</si>
  <si>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</si>
  <si>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</si>
  <si>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</si>
  <si>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</si>
  <si>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</si>
  <si>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</si>
  <si>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</si>
  <si>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</si>
  <si>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</si>
  <si>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</si>
  <si>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</si>
  <si>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</si>
  <si>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</si>
  <si>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</si>
  <si>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</si>
  <si>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</si>
  <si>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</si>
  <si>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</si>
  <si>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</si>
  <si>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</si>
  <si>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</si>
  <si>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</si>
  <si>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</si>
  <si>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</si>
  <si>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</si>
  <si>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</si>
  <si>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</si>
  <si>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</si>
  <si>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</si>
  <si>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</si>
  <si>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</si>
  <si>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</si>
  <si>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</si>
  <si>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</si>
  <si>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</si>
  <si>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</si>
  <si>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</si>
  <si>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</si>
  <si>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</si>
  <si>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</si>
  <si>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</si>
  <si>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</si>
  <si>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</si>
  <si>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</si>
  <si>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</si>
  <si>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</si>
  <si>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</si>
  <si>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</si>
  <si>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</si>
  <si>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</si>
  <si>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</si>
  <si>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</si>
  <si>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</si>
  <si>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</si>
  <si>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</si>
  <si>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</si>
  <si>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</si>
  <si>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</si>
  <si>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</si>
  <si>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</si>
  <si>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</si>
  <si>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</si>
  <si>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</si>
  <si>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</si>
  <si>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</si>
  <si>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</si>
  <si>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</si>
  <si>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</si>
  <si>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</si>
  <si>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</si>
  <si>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</si>
  <si>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</si>
  <si>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</si>
  <si>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</si>
  <si>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</si>
  <si>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</si>
  <si>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</si>
  <si>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</si>
  <si>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</si>
  <si>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</si>
  <si>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</si>
  <si>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</si>
  <si>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</si>
  <si>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</si>
  <si>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</si>
  <si>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</si>
  <si>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</si>
  <si>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</si>
  <si>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</si>
  <si>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</si>
  <si>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</si>
  <si>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</si>
  <si>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</si>
  <si>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</si>
  <si>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</si>
  <si>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</si>
  <si>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</si>
  <si>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</si>
  <si>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</si>
  <si>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</si>
  <si>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</si>
  <si>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</si>
  <si>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</si>
  <si>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</si>
  <si>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</si>
  <si>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</si>
  <si>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</si>
  <si>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</si>
  <si>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</si>
  <si>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</si>
  <si>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</si>
  <si>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</si>
  <si>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</si>
  <si>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</si>
  <si>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</si>
  <si>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</si>
  <si>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</si>
  <si>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</si>
  <si>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</si>
  <si>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</si>
  <si>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</si>
  <si>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</si>
  <si>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</si>
  <si>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</si>
  <si>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</si>
  <si>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</si>
  <si>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</si>
  <si>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</si>
  <si>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</si>
  <si>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</si>
  <si>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</si>
  <si>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</si>
  <si>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</si>
  <si>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</si>
  <si>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</si>
  <si>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</si>
  <si>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</si>
  <si>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</si>
  <si>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</si>
  <si>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</si>
  <si>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</si>
  <si>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</si>
  <si>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</si>
  <si>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</si>
  <si>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</si>
  <si>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</si>
  <si>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</si>
  <si>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</si>
  <si>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</si>
  <si>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</si>
  <si>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</si>
  <si>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</si>
  <si>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</si>
  <si>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</si>
  <si>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</si>
  <si>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</si>
  <si>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</si>
  <si>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</si>
  <si>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</si>
  <si>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</si>
  <si>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</si>
  <si>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</si>
  <si>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</si>
  <si>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</si>
  <si>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</si>
  <si>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</si>
  <si>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</si>
  <si>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</si>
  <si>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</si>
  <si>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</si>
  <si>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</si>
  <si>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</si>
  <si>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</si>
  <si>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</si>
  <si>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</si>
  <si>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</si>
  <si>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</si>
  <si>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</si>
  <si>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</si>
  <si>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</si>
  <si>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</si>
  <si>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</si>
  <si>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</si>
  <si>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</si>
  <si>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</si>
  <si>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</si>
  <si>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</si>
  <si>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</si>
  <si>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</si>
  <si>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</si>
  <si>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</si>
  <si>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</si>
  <si>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</si>
  <si>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</si>
  <si>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</si>
  <si>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</si>
  <si>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</si>
  <si>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</si>
  <si>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</si>
  <si>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</si>
  <si>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</si>
  <si>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</si>
  <si>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</si>
  <si>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</si>
  <si>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</si>
  <si>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</si>
  <si>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</si>
  <si>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</si>
  <si>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</si>
  <si>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</si>
  <si>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</si>
  <si>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</si>
  <si>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</si>
  <si>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</si>
  <si>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</si>
  <si>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</si>
  <si>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</si>
  <si>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</si>
  <si>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</si>
  <si>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</si>
  <si>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</si>
  <si>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</si>
  <si>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</si>
  <si>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</si>
  <si>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</si>
  <si>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</si>
  <si>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</si>
  <si>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</si>
  <si>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</si>
  <si>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</si>
  <si>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</si>
  <si>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</si>
  <si>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</si>
  <si>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</si>
  <si>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</si>
  <si>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</si>
  <si>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</si>
  <si>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</si>
  <si>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</si>
  <si>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</si>
  <si>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</si>
  <si>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</si>
  <si>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</si>
  <si>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</si>
  <si>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</si>
  <si>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</si>
  <si>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</si>
  <si>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</si>
  <si>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</si>
  <si>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</si>
  <si>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</si>
  <si>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</si>
  <si>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</si>
  <si>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</si>
  <si>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</si>
  <si>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</si>
  <si>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</si>
  <si>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</si>
  <si>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</si>
  <si>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</si>
  <si>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</si>
  <si>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</si>
  <si>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</si>
  <si>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</si>
  <si>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</si>
  <si>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</si>
  <si>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</si>
  <si>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</si>
  <si>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</si>
  <si>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</si>
  <si>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</si>
  <si>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</si>
  <si>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</si>
  <si>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</si>
  <si>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</si>
  <si>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</si>
  <si>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</si>
  <si>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</si>
  <si>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</si>
  <si>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</si>
  <si>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</si>
  <si>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</si>
  <si>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</si>
  <si>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</si>
  <si>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</si>
  <si>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</si>
  <si>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</si>
  <si>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</si>
  <si>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</si>
  <si>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</si>
  <si>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</si>
  <si>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</si>
  <si>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</si>
  <si>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</si>
  <si>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</si>
  <si>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</si>
  <si>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</si>
  <si>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</si>
  <si>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</si>
  <si>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</si>
  <si>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</si>
  <si>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</si>
  <si>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</si>
  <si>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</si>
  <si>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</si>
  <si>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</si>
  <si>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</si>
  <si>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</si>
  <si>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</si>
  <si>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</si>
  <si>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</si>
  <si>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</si>
  <si>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</si>
  <si>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</si>
  <si>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</si>
  <si>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</si>
  <si>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</si>
  <si>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</si>
  <si>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</si>
  <si>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</si>
  <si>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</si>
  <si>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</si>
  <si>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</si>
  <si>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</si>
  <si>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</si>
  <si>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</si>
  <si>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</si>
  <si>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</si>
  <si>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</si>
  <si>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</si>
  <si>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</si>
  <si>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</si>
  <si>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</si>
  <si>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</si>
  <si>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</si>
  <si>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</si>
  <si>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</si>
  <si>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</si>
  <si>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</si>
  <si>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</si>
  <si>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</si>
  <si>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</si>
  <si>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</si>
  <si>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</si>
  <si>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</si>
  <si>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</si>
  <si>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</si>
  <si>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</si>
  <si>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</si>
  <si>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</si>
  <si>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</si>
  <si>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</si>
  <si>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</si>
  <si>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</si>
  <si>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</si>
  <si>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</si>
  <si>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</si>
  <si>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</si>
  <si>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</si>
  <si>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</si>
  <si>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</si>
  <si>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</si>
  <si>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</si>
  <si>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</si>
  <si>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</si>
  <si>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</si>
  <si>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</si>
  <si>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</si>
  <si>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</si>
  <si>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</si>
  <si>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</si>
  <si>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</si>
  <si>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</si>
  <si>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</si>
  <si>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</si>
  <si>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</si>
  <si>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</si>
  <si>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</si>
  <si>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</si>
  <si>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</si>
  <si>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</si>
  <si>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</si>
  <si>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</si>
  <si>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</si>
  <si>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</si>
  <si>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</si>
  <si>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</si>
  <si>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</si>
  <si>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</si>
  <si>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</si>
  <si>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</si>
  <si>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</si>
  <si>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</si>
  <si>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</si>
  <si>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</si>
  <si>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</si>
  <si>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</si>
  <si>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</si>
  <si>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</si>
  <si>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</si>
  <si>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</si>
  <si>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</si>
  <si>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</si>
  <si>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</si>
  <si>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</si>
  <si>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</si>
  <si>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</si>
  <si>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</si>
  <si>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</si>
  <si>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</si>
  <si>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</si>
  <si>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</si>
  <si>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</si>
  <si>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</si>
  <si>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</si>
  <si>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</si>
  <si>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</si>
  <si>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</si>
  <si>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</si>
  <si>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</si>
  <si>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</si>
  <si>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</si>
  <si>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</si>
  <si>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</si>
  <si>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</si>
  <si>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</si>
  <si>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</si>
  <si>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</si>
  <si>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</si>
  <si>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</si>
  <si>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</si>
  <si>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</si>
  <si>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</si>
  <si>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</si>
  <si>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</si>
  <si>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</si>
  <si>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</si>
  <si>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</si>
  <si>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</si>
  <si>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</si>
  <si>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</si>
  <si>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</si>
  <si>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</si>
  <si>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</si>
  <si>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</si>
  <si>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</si>
  <si>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</si>
  <si>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</si>
  <si>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</si>
  <si>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</si>
  <si>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</si>
  <si>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</si>
  <si>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</si>
  <si>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</si>
  <si>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</si>
  <si>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</si>
  <si>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</si>
  <si>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</si>
  <si>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</si>
  <si>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</si>
  <si>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</si>
  <si>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</si>
  <si>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</si>
  <si>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</si>
  <si>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</si>
  <si>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</si>
  <si>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</si>
  <si>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</si>
  <si>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</si>
  <si>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</si>
  <si>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</si>
  <si>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</si>
  <si>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</si>
  <si>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</si>
  <si>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</si>
  <si>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</si>
  <si>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</si>
  <si>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</si>
  <si>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</si>
  <si>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</si>
  <si>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</si>
  <si>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</si>
  <si>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</si>
  <si>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</si>
  <si>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</si>
  <si>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</si>
  <si>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</si>
  <si>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</si>
  <si>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</si>
  <si>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</si>
  <si>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</si>
  <si>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</si>
  <si>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</si>
  <si>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</si>
  <si>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</si>
  <si>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</si>
  <si>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</si>
  <si>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</si>
  <si>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</si>
  <si>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</si>
  <si>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</si>
  <si>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</si>
  <si>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</si>
  <si>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</si>
  <si>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</si>
  <si>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</si>
  <si>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</si>
  <si>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</si>
  <si>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</si>
  <si>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</si>
  <si>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</si>
  <si>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</si>
  <si>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</si>
  <si>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</si>
  <si>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</si>
  <si>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</si>
  <si>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</si>
  <si>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</si>
  <si>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</si>
  <si>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</si>
  <si>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</si>
  <si>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</si>
  <si>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</si>
  <si>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</si>
  <si>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</si>
  <si>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</si>
  <si>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</si>
  <si>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</si>
  <si>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</si>
  <si>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</si>
  <si>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</si>
  <si>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</si>
  <si>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</si>
  <si>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</si>
  <si>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</si>
  <si>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</si>
  <si>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</si>
  <si>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</si>
  <si>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</si>
  <si>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</si>
  <si>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</si>
  <si>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</si>
  <si>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</si>
  <si>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</si>
  <si>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</si>
  <si>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</si>
  <si>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</si>
  <si>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</si>
  <si>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</si>
  <si>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</si>
  <si>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</si>
  <si>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</si>
  <si>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</si>
  <si>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</si>
  <si>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</si>
  <si>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</si>
  <si>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</si>
  <si>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</si>
  <si>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</si>
  <si>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</si>
  <si>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</si>
  <si>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</si>
  <si>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</si>
  <si>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</si>
  <si>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</si>
  <si>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</si>
  <si>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</si>
  <si>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</si>
  <si>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</si>
  <si>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</si>
  <si>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</si>
  <si>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</si>
  <si>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</si>
  <si>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</si>
  <si>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</si>
  <si>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</si>
  <si>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</si>
  <si>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</si>
  <si>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</si>
  <si>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</si>
  <si>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</si>
  <si>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</si>
  <si>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</si>
  <si>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</si>
  <si>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</si>
  <si>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</si>
  <si>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</si>
  <si>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</si>
  <si>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</si>
  <si>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</si>
  <si>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</si>
  <si>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</si>
  <si>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</si>
  <si>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</si>
  <si>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</si>
  <si>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</si>
  <si>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</si>
  <si>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</si>
  <si>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</si>
  <si>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</si>
  <si>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</si>
  <si>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</si>
  <si>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</si>
  <si>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</si>
  <si>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</si>
  <si>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</si>
  <si>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</si>
  <si>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</si>
  <si>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</si>
  <si>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</si>
  <si>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</si>
  <si>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</si>
  <si>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</si>
  <si>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</si>
  <si>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</si>
  <si>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</si>
  <si>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</si>
  <si>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</si>
  <si>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</si>
  <si>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</si>
  <si>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</si>
  <si>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</si>
  <si>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</si>
  <si>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</si>
  <si>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</si>
  <si>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</si>
  <si>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</si>
  <si>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</si>
  <si>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</si>
  <si>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</si>
  <si>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</si>
  <si>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</si>
  <si>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</si>
  <si>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</si>
  <si>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</si>
  <si>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</si>
  <si>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</si>
  <si>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</si>
  <si>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</si>
  <si>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</si>
  <si>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</si>
  <si>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</si>
  <si>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</si>
  <si>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</si>
  <si>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</si>
  <si>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</si>
  <si>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</si>
  <si>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</si>
  <si>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</si>
  <si>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</si>
  <si>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</si>
  <si>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</si>
  <si>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</si>
  <si>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</si>
  <si>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</si>
  <si>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</si>
  <si>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</si>
  <si>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</si>
  <si>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</si>
  <si>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</si>
  <si>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</si>
  <si>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</si>
  <si>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</si>
  <si>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</si>
  <si>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</si>
  <si>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</si>
  <si>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</si>
  <si>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</si>
  <si>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</si>
  <si>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</si>
  <si>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</si>
  <si>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</si>
  <si>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</si>
  <si>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</si>
  <si>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</si>
  <si>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</si>
  <si>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</si>
  <si>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</si>
  <si>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</si>
  <si>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</si>
  <si>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</si>
  <si>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</si>
  <si>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</si>
  <si>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</si>
  <si>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</si>
  <si>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</si>
  <si>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</si>
  <si>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</si>
  <si>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</si>
  <si>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</si>
  <si>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</si>
  <si>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</si>
  <si>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</si>
  <si>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</si>
  <si>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</si>
  <si>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</si>
  <si>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</si>
  <si>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</si>
  <si>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</si>
  <si>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</si>
  <si>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</si>
  <si>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</si>
  <si>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</si>
  <si>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</si>
  <si>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</si>
  <si>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</si>
  <si>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</si>
  <si>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</si>
  <si>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</si>
  <si>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</si>
  <si>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</si>
  <si>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</si>
  <si>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</si>
  <si>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</si>
  <si>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</si>
  <si>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</si>
  <si>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</si>
  <si>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</si>
  <si>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</si>
  <si>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</si>
  <si>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</si>
  <si>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</si>
  <si>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</si>
  <si>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</si>
  <si>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</si>
  <si>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</si>
  <si>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</si>
  <si>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</si>
  <si>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</si>
  <si>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</si>
  <si>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</si>
  <si>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</si>
  <si>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</si>
  <si>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</si>
  <si>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</si>
  <si>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</si>
  <si>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</si>
  <si>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</si>
  <si>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</si>
  <si>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</si>
  <si>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</si>
  <si>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</si>
  <si>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</si>
  <si>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</si>
  <si>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</si>
  <si>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</si>
  <si>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</si>
  <si>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</si>
  <si>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</si>
  <si>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</si>
  <si>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</si>
  <si>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</si>
  <si>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</si>
  <si>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</si>
  <si>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</si>
  <si>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</si>
  <si>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</si>
  <si>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</si>
  <si>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</si>
  <si>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</si>
  <si>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</si>
  <si>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</si>
  <si>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</si>
  <si>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</si>
  <si>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</si>
  <si>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</si>
  <si>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</si>
  <si>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</si>
  <si>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</si>
  <si>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</si>
  <si>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</si>
  <si>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</si>
  <si>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</si>
  <si>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</si>
  <si>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</si>
  <si>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</si>
  <si>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</si>
  <si>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</si>
  <si>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</si>
  <si>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</si>
  <si>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</si>
  <si>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</si>
  <si>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</si>
  <si>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</si>
  <si>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</si>
  <si>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</si>
  <si>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</si>
  <si>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</si>
  <si>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</si>
  <si>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</si>
  <si>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</si>
  <si>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</si>
  <si>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</si>
  <si>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</si>
  <si>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</si>
  <si>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</si>
  <si>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</si>
  <si>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</si>
  <si>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</si>
  <si>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</si>
  <si>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</si>
  <si>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</si>
  <si>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</si>
  <si>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</si>
  <si>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</si>
  <si>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</si>
  <si>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</si>
  <si>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</si>
  <si>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</si>
  <si>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</si>
  <si>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</si>
  <si>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</si>
  <si>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</si>
  <si>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</si>
  <si>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</si>
  <si>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</si>
  <si>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</si>
  <si>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</si>
  <si>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</si>
  <si>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</si>
  <si>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</si>
  <si>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</si>
  <si>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</si>
  <si>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</si>
  <si>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</si>
  <si>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</si>
  <si>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</si>
  <si>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</si>
  <si>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</si>
  <si>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</si>
  <si>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</si>
  <si>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</si>
  <si>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</si>
  <si>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</si>
  <si>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</si>
  <si>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</si>
  <si>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</si>
  <si>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</si>
  <si>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</si>
  <si>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</si>
  <si>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</si>
  <si>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</si>
  <si>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</si>
  <si>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</si>
  <si>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</si>
  <si>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</si>
  <si>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</si>
  <si>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</si>
  <si>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</si>
  <si>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</si>
  <si>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</si>
  <si>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</si>
  <si>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</si>
  <si>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</si>
  <si>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</si>
  <si>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</si>
  <si>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</si>
  <si>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</si>
  <si>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</si>
  <si>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</si>
  <si>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</si>
  <si>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</si>
  <si>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</si>
  <si>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</si>
  <si>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</si>
  <si>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</si>
  <si>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</si>
  <si>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</si>
  <si>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</si>
  <si>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</si>
  <si>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</si>
  <si>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</si>
  <si>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</si>
  <si>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</si>
  <si>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</si>
  <si>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</si>
  <si>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</si>
  <si>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</si>
  <si>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</si>
  <si>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</si>
  <si>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</si>
  <si>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</si>
  <si>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</si>
  <si>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</si>
  <si>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</si>
  <si>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</si>
  <si>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</si>
  <si>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</si>
  <si>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</si>
  <si>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</si>
  <si>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</si>
  <si>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</si>
  <si>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</si>
  <si>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</si>
  <si>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</si>
  <si>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</si>
  <si>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</si>
  <si>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</si>
  <si>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</si>
  <si>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</si>
  <si>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</si>
  <si>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</si>
  <si>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</si>
  <si>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</si>
  <si>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</si>
  <si>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</si>
  <si>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</si>
  <si>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</si>
  <si>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</si>
  <si>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</si>
  <si>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</si>
  <si>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</si>
  <si>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</si>
  <si>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</si>
  <si>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</si>
  <si>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</si>
  <si>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</si>
  <si>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</si>
  <si>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</si>
  <si>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</si>
  <si>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</si>
  <si>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</si>
  <si>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</si>
  <si>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</si>
  <si>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</si>
  <si>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</si>
  <si>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</si>
  <si>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</si>
  <si>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</si>
  <si>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</si>
  <si>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</si>
  <si>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</si>
  <si>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</si>
  <si>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</si>
  <si>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</si>
  <si>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</si>
  <si>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</si>
  <si>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</si>
  <si>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</si>
  <si>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</si>
  <si>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</si>
  <si>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</si>
  <si>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</si>
  <si>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</si>
  <si>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</si>
  <si>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</si>
  <si>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</si>
  <si>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</si>
  <si>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</si>
  <si>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</si>
  <si>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</si>
  <si>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</si>
  <si>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</si>
  <si>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</si>
  <si>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</si>
  <si>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</si>
  <si>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</si>
  <si>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</si>
  <si>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</si>
  <si>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</si>
  <si>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</si>
  <si>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</si>
  <si>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</si>
  <si>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</si>
  <si>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</si>
  <si>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</si>
  <si>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</si>
  <si>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</si>
  <si>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</si>
  <si>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</si>
  <si>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</si>
  <si>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</si>
  <si>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</si>
  <si>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</si>
  <si>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</si>
  <si>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</si>
  <si>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</si>
  <si>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</si>
  <si>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</si>
  <si>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</si>
  <si>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</si>
  <si>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</si>
  <si>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</si>
  <si>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</si>
  <si>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</si>
  <si>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</si>
  <si>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</si>
  <si>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</si>
  <si>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</si>
  <si>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</si>
  <si>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</si>
  <si>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</si>
  <si>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</si>
  <si>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</si>
  <si>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</si>
  <si>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</si>
  <si>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</si>
  <si>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</si>
  <si>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</si>
  <si>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</si>
  <si>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</si>
  <si>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</si>
  <si>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</si>
  <si>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</si>
  <si>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</si>
  <si>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</si>
  <si>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</si>
  <si>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</si>
  <si>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</si>
  <si>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</si>
  <si>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</si>
  <si>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</si>
  <si>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</si>
  <si>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</si>
  <si>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</si>
  <si>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</si>
  <si>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</si>
  <si>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</si>
  <si>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</si>
  <si>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</si>
  <si>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</si>
  <si>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</si>
  <si>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</si>
  <si>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</si>
  <si>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</si>
  <si>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</si>
  <si>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</si>
  <si>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</si>
  <si>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</si>
  <si>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</si>
  <si>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</si>
  <si>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</si>
  <si>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</si>
  <si>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</si>
  <si>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</si>
  <si>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</si>
  <si>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</si>
  <si>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</si>
  <si>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</si>
  <si>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</si>
  <si>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</si>
  <si>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</si>
  <si>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</si>
  <si>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</si>
  <si>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</si>
  <si>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</si>
  <si>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</si>
  <si>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</si>
  <si>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</si>
  <si>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</si>
  <si>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</si>
  <si>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</si>
  <si>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</si>
  <si>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</si>
  <si>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</si>
  <si>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</si>
  <si>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</si>
  <si>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</si>
  <si>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</si>
  <si>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</si>
  <si>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</si>
  <si>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</si>
  <si>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</si>
  <si>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</si>
  <si>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</si>
  <si>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</si>
  <si>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</si>
  <si>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</si>
  <si>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</si>
  <si>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</si>
  <si>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</si>
  <si>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</si>
  <si>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</si>
  <si>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</si>
  <si>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</si>
  <si>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</si>
  <si>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</si>
  <si>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</si>
  <si>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</si>
  <si>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</si>
  <si>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</si>
  <si>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</si>
  <si>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</si>
  <si>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</si>
  <si>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</si>
  <si>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</si>
  <si>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</si>
  <si>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</si>
  <si>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</si>
  <si>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</si>
  <si>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</si>
  <si>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</si>
  <si>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</si>
  <si>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</si>
  <si>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</si>
  <si>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</si>
  <si>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</si>
  <si>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</si>
  <si>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</si>
  <si>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</si>
  <si>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</si>
  <si>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</si>
  <si>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</si>
  <si>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</si>
  <si>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</si>
  <si>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</si>
  <si>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</si>
  <si>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</si>
  <si>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</si>
  <si>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</si>
  <si>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</si>
  <si>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</si>
  <si>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</si>
  <si>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</si>
  <si>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</si>
  <si>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</si>
  <si>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</si>
  <si>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</si>
  <si>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</si>
  <si>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</si>
  <si>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</si>
  <si>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</si>
  <si>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</si>
  <si>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</si>
  <si>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</si>
  <si>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</si>
  <si>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</si>
  <si>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</si>
  <si>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</si>
  <si>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</si>
  <si>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</si>
  <si>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</si>
  <si>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</si>
  <si>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</si>
  <si>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</si>
  <si>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</si>
  <si>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</si>
  <si>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</si>
  <si>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</si>
  <si>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</si>
  <si>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</si>
  <si>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</si>
  <si>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</si>
  <si>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</si>
  <si>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</si>
  <si>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</si>
  <si>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</si>
  <si>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</si>
  <si>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</si>
  <si>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</si>
  <si>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</si>
  <si>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</si>
  <si>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</si>
  <si>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</si>
  <si>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</si>
  <si>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</si>
  <si>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</si>
  <si>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</si>
  <si>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</si>
  <si>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</si>
  <si>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</si>
  <si>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</si>
  <si>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</si>
  <si>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</si>
  <si>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</si>
  <si>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</si>
  <si>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</si>
  <si>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</si>
  <si>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</si>
  <si>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</si>
  <si>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</si>
  <si>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</si>
  <si>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</si>
  <si>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</si>
  <si>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</si>
  <si>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</si>
  <si>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</si>
  <si>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</si>
  <si>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</si>
  <si>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</si>
  <si>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</si>
  <si>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</si>
  <si>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</si>
  <si>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</si>
  <si>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</si>
  <si>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</si>
  <si>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</si>
  <si>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</si>
  <si>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</si>
  <si>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</si>
  <si>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</si>
  <si>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</si>
  <si>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</si>
  <si>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</si>
  <si>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</si>
  <si>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</si>
  <si>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</si>
  <si>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</si>
  <si>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</si>
  <si>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</si>
  <si>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</si>
  <si>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</si>
  <si>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</si>
  <si>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</si>
  <si>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</si>
  <si>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</si>
  <si>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</si>
  <si>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</si>
  <si>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</si>
  <si>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</si>
  <si>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</si>
  <si>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</si>
  <si>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</si>
  <si>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</si>
  <si>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</si>
  <si>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</si>
  <si>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</si>
  <si>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</si>
  <si>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</si>
  <si>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</si>
  <si>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</si>
  <si>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</si>
  <si>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</si>
  <si>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</si>
  <si>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</si>
  <si>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</si>
  <si>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</si>
  <si>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</si>
  <si>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</si>
  <si>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</si>
  <si>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</si>
  <si>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</si>
  <si>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</si>
  <si>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</si>
  <si>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</si>
  <si>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</si>
  <si>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</si>
  <si>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</si>
  <si>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</si>
  <si>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</si>
  <si>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</si>
  <si>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</si>
  <si>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</si>
  <si>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</si>
  <si>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</si>
  <si>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</si>
  <si>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</si>
  <si>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</si>
  <si>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</si>
  <si>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</si>
  <si>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</si>
  <si>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</si>
  <si>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</si>
  <si>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</si>
  <si>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</si>
  <si>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</si>
  <si>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</si>
  <si>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</si>
  <si>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</si>
  <si>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</si>
  <si>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</si>
  <si>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</si>
  <si>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</si>
  <si>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</si>
  <si>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</si>
  <si>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</si>
  <si>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</si>
  <si>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</si>
  <si>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</si>
  <si>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</si>
  <si>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</si>
  <si>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</si>
  <si>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</si>
  <si>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</si>
  <si>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</si>
  <si>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</si>
  <si>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</si>
  <si>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</si>
  <si>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</si>
  <si>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</si>
  <si>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</si>
  <si>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</si>
  <si>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</si>
  <si>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</si>
  <si>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</si>
  <si>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</si>
  <si>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</si>
  <si>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</si>
  <si>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</si>
  <si>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</si>
  <si>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</si>
  <si>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</si>
  <si>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</si>
  <si>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</si>
  <si>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</si>
  <si>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</si>
  <si>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</si>
  <si>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</si>
  <si>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</si>
  <si>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</si>
  <si>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</si>
  <si>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</si>
  <si>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</si>
  <si>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</si>
  <si>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</si>
  <si>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</si>
  <si>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</si>
  <si>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</si>
  <si>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</si>
  <si>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</si>
  <si>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</si>
  <si>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</si>
  <si>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</si>
  <si>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</si>
  <si>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</si>
  <si>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</si>
  <si>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</si>
  <si>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</si>
  <si>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</si>
  <si>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</si>
  <si>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</si>
  <si>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</si>
  <si>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</si>
  <si>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</si>
  <si>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</si>
  <si>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</si>
  <si>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</si>
  <si>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</si>
  <si>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</si>
  <si>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</si>
  <si>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</si>
  <si>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</si>
  <si>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</si>
  <si>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</si>
  <si>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</si>
  <si>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</si>
  <si>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</si>
  <si>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</si>
  <si>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</si>
  <si>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</si>
  <si>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</si>
  <si>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</si>
  <si>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</si>
  <si>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</si>
  <si>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</si>
  <si>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</si>
  <si>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</si>
  <si>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</si>
  <si>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</si>
  <si>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</si>
  <si>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</si>
  <si>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</si>
  <si>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</si>
  <si>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</si>
  <si>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</si>
  <si>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</si>
  <si>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</si>
  <si>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</si>
  <si>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</si>
  <si>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</si>
  <si>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</si>
  <si>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</si>
  <si>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</si>
  <si>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</si>
  <si>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</si>
  <si>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</si>
  <si>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</si>
  <si>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</si>
  <si>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</si>
  <si>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</si>
  <si>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</si>
  <si>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</si>
  <si>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</si>
  <si>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</si>
  <si>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</si>
  <si>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</si>
  <si>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</si>
  <si>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</si>
  <si>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</si>
  <si>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</si>
  <si>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</si>
  <si>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</si>
  <si>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</si>
  <si>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</si>
  <si>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</si>
  <si>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</si>
  <si>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</si>
  <si>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</si>
  <si>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</si>
  <si>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</si>
  <si>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</si>
  <si>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</si>
  <si>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</si>
  <si>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</si>
  <si>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</si>
  <si>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</si>
  <si>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</si>
  <si>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</si>
  <si>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</si>
  <si>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</si>
  <si>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</si>
  <si>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</si>
  <si>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</si>
  <si>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</si>
  <si>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</si>
  <si>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</si>
  <si>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</si>
  <si>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</si>
  <si>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</si>
  <si>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</si>
  <si>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</si>
  <si>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</si>
  <si>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</si>
  <si>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</si>
  <si>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</si>
  <si>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</si>
  <si>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</si>
  <si>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</si>
  <si>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</si>
  <si>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</si>
  <si>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</si>
  <si>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</si>
  <si>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</si>
  <si>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</si>
  <si>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</si>
  <si>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</si>
  <si>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</si>
  <si>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</si>
  <si>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</si>
  <si>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</si>
  <si>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</si>
  <si>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</si>
  <si>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</si>
  <si>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</si>
  <si>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</si>
  <si>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</si>
  <si>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</si>
  <si>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</si>
  <si>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</si>
  <si>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</si>
  <si>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</si>
  <si>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</si>
  <si>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</si>
  <si>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</si>
  <si>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</si>
  <si>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</si>
  <si>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</si>
  <si>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</si>
  <si>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</si>
  <si>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</si>
  <si>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</si>
  <si>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</si>
  <si>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</si>
  <si>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</si>
  <si>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</si>
  <si>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</si>
  <si>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</si>
  <si>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</si>
  <si>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</si>
  <si>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</si>
  <si>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</si>
  <si>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</si>
  <si>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</si>
  <si>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</si>
  <si>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</si>
  <si>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</si>
  <si>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</si>
  <si>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</si>
  <si>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</si>
  <si>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</si>
  <si>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</si>
  <si>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</si>
  <si>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</si>
  <si>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</si>
  <si>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</si>
  <si>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</si>
  <si>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</si>
  <si>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</si>
  <si>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</si>
  <si>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</si>
  <si>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</si>
  <si>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</si>
  <si>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</si>
  <si>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</si>
  <si>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</si>
  <si>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</si>
  <si>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</si>
  <si>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</si>
  <si>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</si>
  <si>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</si>
  <si>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</si>
  <si>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</si>
  <si>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</si>
  <si>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</si>
  <si>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</si>
  <si>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</si>
  <si>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</si>
  <si>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</si>
  <si>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</si>
  <si>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</si>
  <si>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</si>
  <si>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</si>
  <si>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</si>
  <si>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</si>
  <si>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</si>
  <si>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</si>
  <si>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</si>
  <si>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</si>
  <si>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</si>
  <si>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</si>
  <si>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</si>
  <si>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</si>
  <si>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</si>
  <si>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</si>
  <si>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</si>
  <si>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</si>
  <si>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</si>
  <si>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</si>
  <si>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</si>
  <si>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</si>
  <si>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</si>
  <si>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</si>
  <si>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</si>
  <si>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</si>
  <si>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</si>
  <si>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</si>
  <si>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</si>
  <si>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</si>
  <si>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</si>
  <si>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</si>
  <si>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</si>
  <si>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</si>
  <si>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</si>
  <si>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</si>
  <si>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</si>
  <si>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</si>
  <si>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</si>
  <si>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</si>
  <si>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</si>
  <si>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</si>
  <si>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</si>
  <si>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</si>
  <si>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</si>
  <si>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</si>
  <si>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</si>
  <si>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</si>
  <si>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</si>
  <si>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</si>
  <si>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</si>
  <si>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</si>
  <si>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</si>
  <si>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</si>
  <si>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</si>
  <si>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</si>
  <si>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</si>
  <si>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</si>
  <si>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</si>
  <si>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</si>
  <si>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</si>
  <si>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</si>
  <si>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</si>
  <si>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</si>
  <si>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</si>
  <si>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</si>
  <si>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</si>
  <si>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</si>
  <si>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</si>
  <si>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</si>
  <si>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</si>
  <si>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</si>
  <si>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</si>
  <si>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</si>
  <si>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</si>
  <si>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</si>
  <si>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</si>
  <si>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</si>
  <si>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</si>
  <si>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</si>
  <si>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</si>
  <si>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</si>
  <si>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</si>
  <si>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</si>
  <si>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</si>
  <si>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</si>
  <si>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</si>
  <si>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</si>
  <si>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</si>
  <si>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</si>
  <si>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</si>
  <si>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</si>
  <si>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</si>
  <si>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</si>
  <si>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</si>
  <si>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</si>
  <si>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</si>
  <si>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</si>
  <si>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</si>
  <si>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</si>
  <si>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</si>
  <si>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</si>
  <si>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</si>
  <si>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</si>
  <si>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</si>
  <si>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</si>
  <si>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</si>
  <si>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</si>
  <si>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</si>
  <si>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</si>
  <si>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</si>
  <si>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</si>
  <si>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</si>
  <si>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</si>
  <si>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</si>
  <si>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</si>
  <si>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</si>
  <si>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</si>
  <si>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</si>
  <si>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</si>
  <si>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</si>
  <si>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</si>
  <si>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</si>
  <si>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</si>
  <si>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</si>
  <si>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</si>
  <si>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</si>
  <si>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</si>
  <si>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</si>
  <si>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</si>
  <si>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</si>
  <si>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</si>
  <si>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</si>
  <si>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</si>
  <si>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</si>
  <si>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</si>
  <si>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</si>
  <si>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</si>
  <si>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</si>
  <si>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</si>
  <si>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</si>
  <si>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</si>
  <si>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</si>
  <si>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</si>
  <si>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</si>
  <si>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</si>
  <si>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</si>
  <si>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</si>
  <si>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</si>
  <si>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</si>
  <si>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</si>
  <si>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</si>
  <si>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</si>
  <si>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</si>
  <si>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</si>
  <si>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</si>
  <si>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</si>
  <si>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</si>
  <si>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</si>
  <si>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</si>
  <si>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</si>
  <si>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</si>
  <si>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</si>
  <si>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</si>
  <si>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</si>
  <si>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</si>
  <si>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</si>
  <si>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</si>
  <si>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</si>
  <si>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</si>
  <si>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</si>
  <si>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</si>
  <si>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</si>
  <si>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</si>
  <si>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</si>
  <si>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</si>
  <si>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</si>
  <si>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</si>
  <si>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</si>
  <si>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</si>
  <si>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</si>
  <si>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</si>
  <si>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</si>
  <si>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</si>
  <si>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</si>
  <si>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</si>
  <si>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</si>
  <si>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</si>
  <si>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</si>
  <si>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</si>
  <si>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</si>
  <si>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</si>
  <si>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</si>
  <si>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</si>
  <si>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</si>
  <si>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</si>
  <si>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</si>
  <si>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</si>
  <si>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</si>
  <si>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</si>
  <si>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</si>
  <si>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</si>
  <si>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</si>
  <si>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</si>
  <si>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</si>
  <si>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</si>
  <si>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</si>
  <si>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</si>
  <si>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</si>
  <si>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</si>
  <si>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</si>
  <si>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</si>
  <si>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</si>
  <si>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</si>
  <si>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</si>
  <si>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</si>
  <si>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</si>
  <si>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</si>
  <si>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</si>
  <si>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</si>
  <si>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</si>
  <si>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</si>
  <si>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</si>
  <si>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</si>
  <si>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</si>
  <si>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</si>
  <si>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</si>
  <si>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</si>
  <si>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</si>
  <si>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</si>
  <si>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</si>
  <si>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</si>
  <si>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</si>
  <si>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</si>
  <si>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</si>
  <si>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</si>
  <si>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</si>
  <si>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</si>
  <si>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</si>
  <si>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</si>
  <si>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</si>
  <si>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</si>
  <si>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</si>
  <si>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</si>
  <si>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</si>
  <si>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</si>
  <si>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</si>
  <si>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</si>
  <si>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</si>
  <si>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</si>
  <si>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</si>
  <si>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</si>
  <si>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</si>
  <si>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</si>
  <si>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</si>
  <si>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</si>
  <si>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</si>
  <si>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</si>
  <si>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</si>
  <si>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</si>
  <si>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</si>
  <si>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</si>
  <si>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</si>
  <si>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</si>
  <si>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</si>
  <si>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</si>
  <si>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</si>
  <si>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</si>
  <si>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</si>
  <si>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</si>
  <si>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</si>
  <si>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</si>
  <si>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</si>
  <si>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</si>
  <si>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</si>
  <si>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</si>
  <si>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</si>
  <si>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</si>
  <si>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</si>
  <si>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</si>
  <si>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</si>
  <si>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</si>
  <si>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</si>
  <si>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</si>
  <si>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</si>
  <si>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</si>
  <si>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</si>
  <si>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</si>
  <si>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</si>
  <si>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</si>
  <si>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</si>
  <si>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</si>
  <si>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</si>
  <si>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</si>
  <si>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</si>
  <si>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</si>
  <si>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</si>
  <si>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</si>
  <si>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</si>
  <si>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</si>
  <si>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</si>
  <si>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</si>
  <si>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</si>
  <si>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</si>
  <si>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</si>
  <si>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</si>
  <si>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</si>
  <si>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</si>
  <si>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</si>
  <si>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</si>
  <si>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</si>
  <si>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</si>
  <si>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</si>
  <si>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</si>
  <si>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</si>
  <si>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</si>
  <si>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</si>
  <si>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</si>
  <si>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</si>
  <si>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</si>
  <si>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</si>
  <si>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</si>
  <si>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</si>
  <si>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</si>
  <si>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</si>
  <si>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</si>
  <si>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</si>
  <si>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</si>
  <si>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</si>
  <si>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</si>
  <si>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</si>
  <si>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</si>
  <si>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</si>
  <si>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</si>
  <si>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</si>
  <si>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</si>
  <si>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</si>
  <si>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</si>
  <si>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</si>
  <si>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</si>
  <si>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</si>
  <si>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</si>
  <si>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</si>
  <si>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</si>
  <si>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</si>
  <si>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</si>
  <si>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</si>
  <si>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</si>
  <si>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</si>
  <si>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</si>
  <si>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</si>
  <si>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</si>
  <si>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</si>
  <si>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</si>
  <si>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</si>
  <si>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</si>
  <si>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</si>
  <si>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</si>
  <si>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</si>
  <si>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</si>
  <si>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</si>
  <si>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</si>
  <si>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</si>
  <si>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</si>
  <si>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</si>
  <si>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</si>
  <si>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</si>
  <si>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</si>
  <si>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</si>
  <si>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</si>
  <si>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</si>
  <si>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</si>
  <si>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</si>
  <si>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</si>
  <si>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</si>
  <si>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</si>
  <si>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</si>
  <si>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</si>
  <si>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</si>
  <si>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</si>
  <si>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</si>
  <si>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</si>
  <si>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</si>
  <si>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</si>
  <si>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</si>
  <si>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</si>
  <si>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</si>
  <si>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</si>
  <si>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</si>
  <si>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</si>
  <si>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</si>
  <si>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</si>
  <si>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</si>
  <si>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</si>
  <si>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</si>
  <si>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</si>
  <si>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</si>
  <si>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</si>
  <si>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</si>
  <si>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</si>
  <si>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</si>
  <si>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</si>
  <si>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</si>
  <si>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</si>
  <si>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</si>
  <si>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</si>
  <si>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</si>
  <si>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</si>
  <si>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</si>
  <si>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</si>
  <si>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</si>
  <si>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</si>
  <si>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</si>
  <si>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</si>
  <si>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</si>
  <si>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</si>
  <si>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</si>
  <si>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</si>
  <si>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</si>
  <si>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</si>
  <si>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</si>
  <si>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</si>
  <si>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</si>
  <si>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</si>
  <si>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</si>
  <si>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</si>
  <si>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</si>
  <si>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</si>
  <si>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</si>
  <si>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</si>
  <si>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</si>
  <si>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</si>
  <si>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</si>
  <si>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</si>
  <si>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</si>
  <si>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</si>
  <si>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</si>
  <si>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</si>
  <si>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</si>
  <si>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</si>
  <si>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</si>
  <si>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</si>
  <si>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</si>
  <si>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</si>
  <si>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</si>
  <si>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</si>
  <si>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</si>
  <si>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</si>
  <si>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</si>
  <si>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</si>
  <si>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</si>
  <si>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</si>
  <si>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</si>
  <si>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</si>
  <si>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</si>
  <si>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</si>
  <si>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</si>
  <si>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</si>
  <si>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</si>
  <si>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</si>
  <si>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</si>
  <si>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</si>
  <si>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</si>
  <si>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</si>
  <si>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</si>
  <si>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</si>
  <si>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</si>
  <si>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</si>
  <si>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</si>
  <si>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</si>
  <si>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</si>
  <si>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</si>
  <si>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</si>
  <si>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</si>
  <si>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</si>
  <si>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</si>
  <si>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</si>
  <si>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</si>
  <si>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</si>
  <si>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</si>
  <si>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</si>
  <si>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</si>
  <si>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</si>
  <si>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</si>
  <si>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</si>
  <si>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</si>
  <si>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</si>
  <si>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</si>
  <si>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</si>
  <si>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</si>
  <si>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</si>
  <si>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</si>
  <si>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</si>
  <si>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</si>
  <si>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</si>
  <si>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</si>
  <si>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</si>
  <si>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</si>
  <si>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</si>
  <si>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</si>
  <si>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</si>
  <si>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</si>
  <si>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</si>
  <si>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</si>
  <si>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</si>
  <si>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</si>
  <si>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</si>
  <si>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</si>
  <si>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</si>
  <si>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</si>
  <si>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</si>
  <si>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</si>
  <si>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</si>
  <si>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</si>
  <si>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</si>
  <si>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</si>
  <si>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</si>
  <si>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</si>
  <si>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</si>
  <si>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</si>
  <si>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</si>
  <si>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</si>
  <si>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</si>
  <si>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</si>
  <si>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</si>
  <si>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</si>
  <si>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</si>
  <si>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</si>
  <si>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</si>
  <si>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</si>
  <si>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</si>
  <si>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</si>
  <si>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</si>
  <si>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</si>
  <si>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</si>
  <si>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</si>
  <si>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</si>
  <si>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</si>
  <si>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</si>
  <si>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</si>
  <si>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</si>
  <si>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</si>
  <si>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</si>
  <si>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</si>
  <si>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</si>
  <si>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</si>
  <si>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</si>
  <si>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</si>
  <si>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</si>
  <si>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</si>
  <si>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</si>
  <si>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</si>
  <si>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</si>
  <si>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</si>
  <si>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</si>
  <si>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</si>
  <si>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</si>
  <si>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</si>
  <si>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</si>
  <si>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</si>
  <si>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</si>
  <si>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</si>
  <si>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</si>
  <si>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</si>
  <si>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</si>
  <si>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</si>
  <si>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</si>
  <si>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</si>
  <si>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</si>
  <si>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</si>
  <si>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</si>
  <si>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</si>
  <si>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</si>
  <si>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</si>
  <si>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</si>
  <si>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</si>
  <si>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</si>
  <si>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</si>
  <si>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</si>
  <si>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</si>
  <si>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</si>
  <si>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</si>
  <si>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</si>
  <si>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</si>
  <si>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</si>
  <si>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</si>
  <si>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</si>
  <si>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</si>
  <si>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</si>
  <si>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</si>
  <si>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</si>
  <si>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</si>
  <si>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</si>
  <si>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</si>
  <si>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</si>
  <si>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</si>
  <si>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</si>
  <si>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</si>
  <si>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</si>
  <si>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</si>
  <si>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</si>
  <si>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</si>
  <si>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</si>
  <si>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</si>
  <si>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</si>
  <si>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</si>
  <si>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</si>
  <si>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</si>
  <si>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</si>
  <si>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</si>
  <si>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</si>
  <si>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</si>
  <si>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</si>
  <si>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</si>
  <si>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</si>
  <si>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</si>
  <si>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</si>
  <si>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</si>
  <si>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</si>
  <si>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</si>
  <si>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</si>
  <si>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</si>
  <si>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</si>
  <si>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</si>
  <si>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</si>
  <si>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</si>
  <si>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</si>
  <si>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</si>
  <si>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</si>
  <si>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</si>
  <si>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</si>
  <si>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</si>
  <si>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</si>
  <si>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</si>
  <si>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</si>
  <si>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</si>
  <si>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</si>
  <si>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</si>
  <si>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</si>
  <si>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</si>
  <si>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</si>
  <si>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</si>
  <si>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</si>
  <si>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</si>
  <si>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</si>
  <si>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</si>
  <si>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</si>
  <si>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</si>
  <si>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</si>
  <si>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</si>
  <si>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</si>
  <si>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</si>
  <si>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</si>
  <si>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</si>
  <si>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</si>
  <si>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</si>
  <si>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</si>
  <si>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2025-11-24 09:03:17
</t>
  </si>
  <si>
    <t xml:space="preserve">2025-11-24 09:15:41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</si>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</sst>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8" totalsRowShown="0" headerRowDxfId="47" dataDxfId="46" headerRowBorderDxfId="44" tableBorderDxfId="45" totalsRowBorderDxfId="43">
  <autoFilter ref="A1:L3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322.45510960648244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1.3709143517189659E-2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45985.403535532409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45985.403535532409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45985.403535532409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45985.403535532409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45985.403535532409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45985.403535532409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45985.403535532409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45985.403535532409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45985.403535532409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45985.403535532409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45985.403535532409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45985.403535532409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45985.403535532409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45985.403535532409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45985.403535532409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45985.403535532409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45985.403535532409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45985.403535532409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45985.403535532409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45985.403535532409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45985.403535532409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45985.403535532409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45985.403535532409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45985.403535532409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45985.403535532409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160.4036975694471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1.0161165509271086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61" t="s">
        <v>24568</v>
      </c>
      <c r="E5" s="102" t="s">
        <v>39021</v>
      </c>
      <c r="F5" s="103">
        <v>45985.359201388892</v>
      </c>
      <c r="G5" s="104">
        <f ca="1">IFERROR(NOW()-F5,"-")</f>
        <v>4.4334143516607583E-2</v>
      </c>
      <c r="H5" s="103">
        <v>45985.354351851849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15981</v>
      </c>
      <c r="E6" s="102" t="s">
        <v>39021</v>
      </c>
      <c r="F6" s="103"/>
      <c r="G6" s="104">
        <f ca="1">IFERROR(NOW()-F6,"-")</f>
        <v>45985.403535532409</v>
      </c>
      <c r="H6" s="150" t="s">
        <v>39111</v>
      </c>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20691</v>
      </c>
      <c r="E7" s="102" t="s">
        <v>39021</v>
      </c>
      <c r="F7" s="103"/>
      <c r="G7" s="104">
        <f ca="1">IFERROR(NOW()-F7,"-")</f>
        <v>45985.403535532409</v>
      </c>
      <c r="H7" s="150" t="s">
        <v>39112</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45985.403535532409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45985.403535532409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45985.403535532409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45985.403535532409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45985.403535532409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45985.403535532409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45985.403535532409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45985.403535532409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45985.403535532409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45985.403535532409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45985.403535532409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45985.403535532409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45985.403535532409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45985.403535532409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45985.403535532409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45985.403535532409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45985.403535532409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45985.403535532409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45985.403535532409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45985.403535532409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45985.403535532409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45985.403535532409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45985.403535532409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45985.403535532409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45985.403535532409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45985.403535532409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45985.403535532409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45985.403535532409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45985.403535532409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45985.403535532409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45985.403535532409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45985.403535532409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45985.403535532409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45985.403535532409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45985.403535532409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45985.403535532409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45985.403535532409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45985.403535532409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45985.403535532409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45985.403535532409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45985.403535532409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45985.403535532409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45985.403535532409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45985.403535532409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45985.403535532409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45985.403535532409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45985.403535532409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45985.403535532409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45985.403535532409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45985.403535532409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45985.403535532409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45985.403535532409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45985.403535532409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45985.403535532409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45985.403535532409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45985.403535532409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45985.403535532409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45985.403535532409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45985.403535532409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45985.403535532409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45985.403535532409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45985.403535532409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45985.403535532409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45985.403535532409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45985.403535532409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45985.403535532409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45985.403535532409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45985.403535532409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45985.403535532409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45985.403535532409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45985.403535532409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45985.403535532409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45985.403535532409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45985.403535532409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45985.403535532409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45985.403535532409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45985.403535532409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45985.403535532409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45985.403535532409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45985.403535532409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45985.403535532409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45985.403535532409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45985.403535532409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45985.403535532409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45985.403535532409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45985.403535532409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45985.403535532409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45985.403535532409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45985.403535532409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45985.403535532409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45985.403535532409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45985.403535532409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45985.403535532409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45985.403535532409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45985.403535532409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45985.403535532409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45985.403535532409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45985.403535532409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45985.403535532409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45985.403535532409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45985.403535532409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45985.403535532409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45985.403535532409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45985.403535532409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45985.403535532409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45985.403535532409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45985.403535532409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45985.403535532409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45985.403535532409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45985.403535532409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45985.403535532409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45985.403535532409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45985.403535532409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45985.403535532409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45985.403535532409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45985.403535532409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45985.403535532409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45985.403535532409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45985.403535532409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45985.403535532409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45985.403535532409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45985.403535532409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45985.403535532409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45985.403535532409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45985.403535532409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45985.403535532409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45985.403535532409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45985.403535532409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45985.403535532409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45985.403535532409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45985.403535532409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45985.403535532409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45985.403535532409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45985.403535532409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45985.403535532409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45985.403535532409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45985.403535532409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45985.403535532409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45985.403535532409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45985.403535532409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45985.403535532409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45985.403535532409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45985.403535532409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45985.403535532409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45985.403535532409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45985.403535532409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45985.403535532409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45985.403535532409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45985.403535532409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45985.403535532409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45985.403535532409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45985.403535532409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45985.403535532409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45985.403535532409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45985.403535532409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45985.403535532409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45985.403535532409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45985.403535532409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45985.403535532409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45985.403535532409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45985.403535532409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45985.403535532409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45985.403535532409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45985.403535532409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45985.403535532409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45985.403535532409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45985.403535532409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45985.403535532409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45985.403535532409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45985.403535532409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45985.403535532409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45985.403535532409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45985.403535532409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45985.403535532409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45985.403535532409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45985.403535532409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45985.403535532409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45985.403535532409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45985.403535532409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45985.403535532409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45985.403535532409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45985.403535532409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45985.403535532409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45985.403535532409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45985.403535532409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45985.403535532409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45985.403535532409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45985.403535532409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45985.403535532409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45985.403535532409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45985.403535532409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45985.403535532409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45985.403535532409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45985.403535532409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45985.403535532409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45985.403535532409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45985.403535532409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45985.403535532409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45985.403535532409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45985.403535532409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45985.403535532409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45985.403535532409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45985.403535532409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45985.403535532409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45985.403535532409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45985.403535532409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45985.403535532409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45985.403535532409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45985.403535532409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45985.403535532409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45985.403535532409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45985.403535532409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45985.403535532409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45985.403535532409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45985.403535532409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45985.403535532409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45985.403535532409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45985.403535532409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45985.403535532409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45985.403535532409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45985.403535532409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45985.403535532409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45985.403535532409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45985.403535532409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45985.403535532409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45985.403535532409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45985.403535532409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45985.403535532409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45985.403535532409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45985.403535532409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45985.403535532409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45985.403535532409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45985.403535532409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45985.403535532409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45985.403535532409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45985.403535532409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45985.403535532409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45985.403535532409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45985.403535532409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45985.403535532409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45985.403535532409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45985.403535532409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45985.403535532409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45985.403535532409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45985.403535532409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45985.403535532409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45985.403535532409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45985.403535532409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45985.403535532409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45985.403535532409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45985.403535532409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45985.403535532409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45985.403535532409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45985.403535532409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45985.403535532409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45985.403535532409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45985.403535532409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45985.403535532409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45985.403535532409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45985.403535532409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45985.403535532409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45985.403535532409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45985.403535532409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45985.403535532409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45985.403535532409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45985.403535532409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45985.403535532409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45985.403535532409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45985.403535532409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45985.403535532409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45985.403535532409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45985.403535532409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45985.403535532409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45985.403535532409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45985.403535532409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45985.403535532409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45985.403535532409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45985.403535532409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45985.403535532409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45985.403535532409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45985.403535532409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45985.403535532409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45985.403535532409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45985.403535532409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45985.403535532409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45985.403535532409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45985.403535532409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45985.403535532409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45985.403535532409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45985.403535532409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45985.403535532409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45985.403535532409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45985.403535532409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45985.403535532409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45985.403535532409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45985.403535532409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45985.403535532409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45985.403535532409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45985.403535532409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45985.403535532409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45985.403535532409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45985.403535532409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45985.403535532409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45985.403535532409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45985.403535532409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45985.403535532409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45985.403535532409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45985.403535532409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45985.403535532409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45985.403535532409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45985.403535532409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45985.403535532409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45985.403535532409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45985.403535532409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45985.403535532409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45985.403535532409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45985.403535532409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45985.403535532409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45985.403535532409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45985.403535532409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45985.403535532409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45985.403535532409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45985.403535532409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45985.403535532409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45985.403535532409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45985.403535532409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45985.403535532409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45985.403535532409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45985.403535532409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45985.403535532409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45985.403535532409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45985.403535532409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45985.403535532409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45985.403535532409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45985.403535532409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45985.403535532409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45985.403535532409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45985.403535532409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45985.403535532409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45985.403535532409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45985.403535532409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45985.403535532409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45985.403535532409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45985.403535532409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45985.403535532409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45985.403535532409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45985.403535532409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45985.403535532409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45985.403535532409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45985.403535532409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45985.403535532409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45985.403535532409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45985.403535532409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45985.403535532409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45985.403535532409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45985.403535532409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45985.403535532409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45985.403535532409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45985.403535532409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45985.403535532409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45985.403535532409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45985.403535532409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45985.403535532409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45985.403535532409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45985.403535532409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45985.403535532409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45985.403535532409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45985.403535532409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45985.403535532409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45985.403535532409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45985.403535532409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45985.403535532409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45985.403535532409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45985.403535532409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45985.403535532409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45985.403535532409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45985.403535532409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45985.403535532409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45985.403535532409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45985.403535532409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45985.403535532409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45985.403535532409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45985.403535532409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45985.403535532409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45985.403535532409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45985.403535532409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45985.403535532409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45985.403535532409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45985.403535532409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45985.403535532409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45985.403535532409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45985.403535532409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45985.403535532409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45985.403535532409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45985.403535532409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45985.403535532409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45985.403535532409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45985.403535532409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45985.403535532409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45985.403535532409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45985.403535532409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45985.403535532409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45985.403535532409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45985.403535532409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45985.403535532409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45985.403535532409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45985.403535532409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45985.403535532409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45985.403535532409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45985.403535532409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45985.403535532409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45985.403535532409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45985.403535532409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45985.403535532409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45985.403535532409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45985.403535532409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45985.403535532409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45985.403535532409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45985.403535532409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45985.403535532409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45985.403535532409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45985.403535532409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45985.403535532409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45985.403535532409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45985.403535532409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45985.403535532409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45985.403535532409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45985.403535532409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45985.403535532409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45985.403535532409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45985.403535532409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45985.403535532409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45985.403535532409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45985.403535532409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45985.403535532409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45985.403535532409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45985.403535532409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45985.403535532409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45985.403535532409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45985.403535532409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45985.403535532409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45985.403535532409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45985.403535532409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45985.403535532409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45985.403535532409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45985.403535532409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45985.403535532409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45985.403535532409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45985.403535532409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45985.403535532409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45985.403535532409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45985.403535532409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45985.403535532409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45985.403535532409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45985.403535532409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45985.403535532409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45985.403535532409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45985.403535532409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45985.403535532409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45985.403535532409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45985.403535532409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45985.403535532409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45985.403535532409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45985.403535532409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45985.403535532409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45985.403535532409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45985.403535532409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45985.403535532409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45985.403535532409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45985.403535532409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45985.403535532409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45985.403535532409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45985.403535532409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45985.403535532409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45985.403535532409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45985.403535532409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45985.403535532409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45985.403535532409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45985.403535532409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45985.403535532409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45985.403535532409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45985.403535532409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45985.403535532409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45985.403535532409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45985.403535532409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45985.403535532409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45985.403535532409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45985.403535532409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45985.403535532409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45985.403535532409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45985.403535532409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45985.403535532409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45985.403535532409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45985.403535532409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45985.403535532409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45985.403535532409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45985.403535532409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45985.403535532409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45985.403535532409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45985.403535532409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45985.403535532409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45985.403535532409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45985.403535532409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45985.403535532409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45985.403535532409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45985.403535532409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45985.403535532409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45985.403535532409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45985.403535532409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45985.403535532409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45985.403535532409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45985.403535532409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45985.403535532409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45985.403535532409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45985.403535532409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45985.403535532409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45985.403535532409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45985.403535532409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45985.403535532409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45985.403535532409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45985.403535532409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45985.403535532409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45985.403535532409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45985.403535532409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45985.403535532409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45985.403535532409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45985.403535532409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45985.403535532409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45985.403535532409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45985.403535532409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45985.403535532409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45985.403535532409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45985.403535532409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45985.403535532409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45985.403535532409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45985.403535532409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45985.403535532409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45985.403535532409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45985.403535532409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45985.403535532409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45985.403535532409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45985.403535532409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45985.403535532409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45985.403535532409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45985.403535532409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45985.403535532409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45985.403535532409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45985.403535532409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45985.403535532409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45985.403535532409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45985.403535532409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45985.403535532409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45985.403535532409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45985.403535532409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45985.403535532409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45985.403535532409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45985.403535532409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45985.403535532409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45985.403535532409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45985.403535532409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45985.403535532409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45985.403535532409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45985.403535532409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45985.403535532409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45985.403535532409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45985.403535532409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45985.403535532409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45985.403535532409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45985.403535532409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45985.403535532409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45985.403535532409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45985.403535532409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45985.403535532409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45985.403535532409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45985.403535532409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45985.403535532409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45985.403535532409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45985.403535532409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45985.403535532409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45985.403535532409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45985.403535532409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45985.403535532409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45985.403535532409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45985.403535532409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45985.403535532409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45985.403535532409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45985.403535532409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45985.403535532409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45985.403535532409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45985.403535532409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45985.403535532409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45985.403535532409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45985.403535532409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45985.403535532409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45985.403535532409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45985.403535532409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45985.403535532409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45985.403535532409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45985.403535532409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45985.403535532409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45985.403535532409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45985.403535532409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45985.403535532409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45985.403535532409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45985.403535532409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45985.403535532409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45985.403535532409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45985.403535532409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45985.403535532409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45985.403535532409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45985.403535532409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45985.403535532409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45985.403535532409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45985.403535532409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45985.403535532409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45985.403535532409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45985.403535532409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45985.403535532409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45985.403535532409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45985.403535532409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45985.403535532409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45985.403535532409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45985.403535532409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45985.403535532409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45985.403535532409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45985.403535532409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45985.403535532409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45985.403535532409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45985.403535532409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45985.403535532409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45985.403535532409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45985.403535532409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45985.403535532409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45985.403535532409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45985.403535532409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45985.403535532409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45985.403535532409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45985.403535532409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45985.403535532409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45985.403535532409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45985.403535532409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45985.403535532409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45985.403535532409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45985.403535532409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45985.403535532409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45985.403535532409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45985.403535532409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45985.403535532409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45985.403535532409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45985.403535532409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45985.403535532409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45985.403535532409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45985.403535532409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45985.403535532409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45985.403535532409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45985.403535532409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45985.403535532409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45985.403535532409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45985.403535532409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45985.403535532409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45985.403535532409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45985.403535532409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45985.403535532409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45985.403535532409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45985.403535532409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45985.403535532409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45985.403535532409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45985.403535532409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45985.403535532409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45985.403535532409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45985.403535532409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45985.403535532409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45985.403535532409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45985.403535532409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45985.403535532409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45985.403535532409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45985.403535532409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45985.403535532409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45985.403535532409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45985.403535532409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45985.403535532409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45985.403535532409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45985.403535532409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45985.403535532409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45985.403535532409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45985.403535532409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45985.403535532409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45985.403535532409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45985.403535532409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45985.403535532409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45985.403535532409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45985.403535532409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45985.403535532409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45985.403535532409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45985.403535532409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45985.403535532409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45985.403535532409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45985.403535532409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45985.403535532409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45985.403535532409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45985.403535532409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45985.403535532409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45985.403535532409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45985.403535532409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45985.403535532409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45985.403535532409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45985.403535532409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45985.403535532409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45985.403535532409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45985.403535532409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45985.403535532409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45985.403535532409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45985.403535532409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45985.403535532409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45985.403535532409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45985.403535532409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45985.403535532409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45985.403535532409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45985.403535532409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45985.403535532409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45985.403535532409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45985.403535532409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45985.403535532409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45985.403535532409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45985.403535532409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45985.403535532409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45985.403535532409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45985.403535532409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45985.403535532409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45985.403535532409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45985.403535532409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45985.403535532409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45985.403535532409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45985.403535532409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45985.403535532409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45985.403535532409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45985.403535532409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45985.403535532409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45985.403535532409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45985.403535532409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45985.403535532409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45985.403535532409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45985.403535532409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45985.403535532409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45985.403535532409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45985.403535532409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45985.403535532409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45985.403535532409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45985.403535532409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45985.403535532409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45985.403535532409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45985.403535532409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45985.403535532409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45985.403535532409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45985.403535532409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45985.403535532409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45985.403535532409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45985.403535532409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45985.403535532409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45985.403535532409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45985.403535532409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45985.403535532409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45985.403535532409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45985.403535532409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45985.403535532409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45985.403535532409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45985.403535532409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45985.403535532409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45985.403535532409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45985.403535532409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45985.403535532409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45985.403535532409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45985.403535532409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45985.403535532409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45985.403535532409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45985.403535532409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45985.403535532409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45985.403535532409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45985.403535532409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45985.403535532409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45985.403535532409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45985.403535532409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45985.403535532409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45985.403535532409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45985.403535532409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45985.403535532409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45985.403535532409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45985.403535532409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45985.403535532409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45985.403535532409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45985.403535532409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45985.403535532409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45985.403535532409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45985.403535532409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45985.403535532409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45985.403535532409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45985.403535532409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45985.403535532409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45985.403535532409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45985.403535532409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45985.403535532409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45985.403535532409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45985.403535532409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45985.403535532409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45985.403535532409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45985.403535532409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45985.403535532409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45985.403535532409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45985.403535532409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45985.403535532409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45985.403535532409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45985.403535532409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45985.403535532409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45985.403535532409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45985.403535532409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45985.403535532409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45985.403535532409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45985.403535532409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45985.403535532409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45985.403535532409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45985.403535532409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45985.403535532409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45985.403535532409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45985.403535532409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45985.403535532409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45985.403535532409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45985.403535532409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45985.403535532409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45985.403535532409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45985.403535532409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45985.403535532409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45985.403535532409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45985.403535532409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45985.403535532409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45985.403535532409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45985.403535532409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45985.403535532409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45985.403535532409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45985.403535532409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45985.403535532409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45985.403535532409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45985.403535532409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45985.403535532409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45985.403535532409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45985.403535532409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45985.403535532409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45985.403535532409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45985.403535532409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45985.403535532409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45985.403535532409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45985.403535532409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45985.403535532409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45985.403535532409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45985.403535532409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45985.403535532409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45985.403535532409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45985.403535532409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45985.403535532409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45985.403535532409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45985.403535532409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45985.403535532409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45985.403535532409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45985.403535532409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45985.403535532409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45985.403535532409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45985.403535532409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45985.403535532409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45985.403535532409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45985.403535532409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45985.403535532409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45985.403535532409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45985.403535532409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45985.403535532409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45985.403535532409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45985.403535532409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45985.403535532409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45985.403535532409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45985.403535532409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45985.403535532409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45985.403535532409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45985.403535532409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45985.403535532409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45985.403535532409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45985.403535532409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45985.403535532409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45985.403535532409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45985.403535532409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45985.403535532409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45985.403535532409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45985.403535532409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45985.403535532409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45985.403535532409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45985.403535532409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45985.403535532409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45985.403535532409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45985.403535532409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45985.403535532409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45985.403535532409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45985.403535532409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45985.403535532409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45985.403535532409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45985.403535532409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45985.403535532409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45985.403535532409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45985.403535532409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45985.403535532409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45985.403535532409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45985.403535532409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45985.403535532409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45985.403535532409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45985.403535532409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45985.403535532409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45985.403535532409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45985.403535532409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45985.403535532409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45985.403535532409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45985.403535532409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45985.403535532409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45985.403535532409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45985.403535532409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45985.403535532409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45985.403535532409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45985.403535532409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45985.403535532409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45985.403535532409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45985.403535532409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45985.403535532409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45985.403535532409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45985.403535532409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45985.403535532409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45985.403535532409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45985.403535532409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45985.403535532409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45985.403535532409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45985.403535532409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45985.403535532409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45985.403535532409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45985.403535532409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45985.403535532409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45985.403535532409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45985.403535532409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45985.403535532409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45985.403535532409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45985.403535532409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45985.403535532409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45985.403535532409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45985.403535532409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45985.403535532409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45985.403535532409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45985.403535532409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45985.403535532409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45985.403535532409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45985.403535532409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45985.403535532409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45985.403535532409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45985.403535532409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45985.403535532409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45985.403535532409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45985.403535532409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45985.403535532409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45985.403535532409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45985.403535532409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45985.403535532409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45985.403535532409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45985.403535532409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45985.403535532409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45985.403535532409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45985.403535532409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45985.403535532409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45985.403535532409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45985.403535532409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45985.403535532409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45985.403535532409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45985.403535532409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45985.403535532409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45985.403535532409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45985.403535532409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45985.403535532409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45985.403535532409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45985.403535532409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45985.403535532409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45985.403535532409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45985.403535532409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45985.403535532409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45985.403535532409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45985.403535532409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45985.403535532409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45985.403535532409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45985.403535532409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45985.403535532409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45985.403535532409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45985.403535532409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45985.403535532409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45985.403535532409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45985.403535532409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45985.403535532409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45985.403535532409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45985.403535532409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45985.403535532409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45985.403535532409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45985.403535532409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45985.403535532409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45985.403535532409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45985.403535532409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45985.403535532409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45985.403535532409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45985.403535532409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45985.403535532409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45985.403535532409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45985.403535532409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45985.403535532409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45985.403535532409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45985.403535532409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45985.403535532409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45985.403535532409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45985.403535532409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45985.403535532409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45985.403535532409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45985.403535532409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45985.403535532409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45985.403535532409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45985.403535532409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45985.403535532409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45985.403535532409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45985.403535532409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45985.403535532409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45985.403535532409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45985.403535532409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45985.403535532409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45985.403535532409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45985.403535532409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45985.403535532409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45985.403535532409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45985.403535532409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45985.403535532409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45985.403535532409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45985.403535532409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45985.403535532409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45985.403535532409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45985.403535532409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45985.403535532409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45985.403535532409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45985.403535532409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45985.403535532409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45985.403535532409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45985.403535532409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45985.403535532409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45985.403535532409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45985.403535532409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45985.403535532409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45985.403535532409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45985.403535532409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45985.403535532409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45985.403535532409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45985.403535532409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45985.403535532409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45985.403535532409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45985.403535532409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45985.403535532409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45985.403535532409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45985.403535532409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45985.403535532409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45985.403535532409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45985.403535532409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45985.403535532409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45985.403535532409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45985.403535532409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45985.403535532409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45985.403535532409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45985.403535532409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45985.403535532409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45985.403535532409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45985.403535532409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45985.403535532409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45985.403535532409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45985.403535532409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45985.403535532409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45985.403535532409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45985.403535532409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45985.403535532409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45985.403535532409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45985.403535532409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45985.403535532409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45985.403535532409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45985.403535532409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45985.403535532409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45985.403535532409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45985.403535532409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45985.403535532409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45985.403535532409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45985.403535532409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45985.403535532409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45985.403535532409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45985.403535532409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45985.403535532409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45985.403535532409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45985.403535532409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45985.403535532409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45985.403535532409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45985.403535532409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45985.403535532409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45985.403535532409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281.92281793981238</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0.91042210648447508</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45985.345011574071</v>
      </c>
      <c r="G4" s="96">
        <f t="shared" ref="G4:G32" ca="1" si="0">IFERROR(NOW()-F4,"")</f>
        <v>5.8523958337900694E-2</v>
      </c>
      <c r="H4" s="95">
        <v>45985.340162037035</v>
      </c>
      <c r="I4" s="113" t="str">
        <f>IFERROR(VLOOKUP(D4,DB!A:F,6,0),"")</f>
        <v>SCECO</v>
      </c>
      <c r="J4" s="113" t="str">
        <f>IFERROR(VLOOKUP(D4,DB!A:G,7,0),"")</f>
        <v>Dead</v>
      </c>
      <c r="K4" s="97" t="s">
        <v>39118</v>
      </c>
      <c r="L4" s="91" t="str">
        <f>IFERROR(VLOOKUP(D4,DB!A:I,9,0),"")</f>
        <v>Latis</v>
      </c>
    </row>
    <row r="5" spans="1:16" ht="15" customHeight="1">
      <c r="A5" s="113" t="s">
        <v>39119</v>
      </c>
      <c r="B5" s="113" t="str">
        <f>IFERROR(VLOOKUP(D5,DB!A:K,11,0),"")</f>
        <v>R4</v>
      </c>
      <c r="C5" s="93">
        <v>1</v>
      </c>
      <c r="D5" s="91" t="s">
        <v>28745</v>
      </c>
      <c r="E5" s="94" t="s">
        <v>39021</v>
      </c>
      <c r="F5" s="95"/>
      <c r="G5" s="96">
        <f t="shared" ca="1" si="0"/>
        <v>45985.403535532409</v>
      </c>
      <c r="H5" s="95">
        <v>45985.363194444442</v>
      </c>
      <c r="I5" s="113" t="str">
        <f>IFERROR(VLOOKUP(D5,DB!A:F,6,0),"")</f>
        <v>SCECO</v>
      </c>
      <c r="J5" s="113" t="str">
        <f>IFERROR(VLOOKUP(D5,DB!A:G,7,0),"")</f>
        <v>Good</v>
      </c>
      <c r="K5" s="97" t="s">
        <v>39120</v>
      </c>
      <c r="L5" s="91" t="str">
        <f>IFERROR(VLOOKUP(D5,DB!A:I,9,0),"")</f>
        <v>Latis</v>
      </c>
    </row>
    <row r="6" spans="1:16" ht="15" customHeight="1">
      <c r="A6" s="113" t="s">
        <v>39119</v>
      </c>
      <c r="B6" s="113" t="str">
        <f>IFERROR(VLOOKUP(D6,DB!A:K,11,0),"")</f>
        <v>R4</v>
      </c>
      <c r="C6" s="93">
        <v>1</v>
      </c>
      <c r="D6" s="91" t="s">
        <v>35964</v>
      </c>
      <c r="E6" s="94" t="s">
        <v>39021</v>
      </c>
      <c r="F6" s="95"/>
      <c r="G6" s="96">
        <f t="shared" ca="1" si="0"/>
        <v>45985.403535532409</v>
      </c>
      <c r="H6" s="95">
        <v>45985.363194444442</v>
      </c>
      <c r="I6" s="113" t="str">
        <f>IFERROR(VLOOKUP(D6,DB!A:F,6,0),"")</f>
        <v>SCECO</v>
      </c>
      <c r="J6" s="113" t="str">
        <f>IFERROR(VLOOKUP(D6,DB!A:G,7,0),"")</f>
        <v>Dead</v>
      </c>
      <c r="K6" s="97" t="s">
        <v>39120</v>
      </c>
      <c r="L6" s="91" t="str">
        <f>IFERROR(VLOOKUP(D6,DB!A:I,9,0),"")</f>
        <v>Latis</v>
      </c>
    </row>
    <row r="7" spans="1:16" s="98" customFormat="1" ht="15" customHeight="1">
      <c r="A7" s="113" t="s">
        <v>39119</v>
      </c>
      <c r="B7" s="113" t="str">
        <f>IFERROR(VLOOKUP(D7,DB!A:K,11,0),"")</f>
        <v>R4</v>
      </c>
      <c r="C7" s="93">
        <v>1</v>
      </c>
      <c r="D7" s="91" t="s">
        <v>7007</v>
      </c>
      <c r="E7" s="94" t="s">
        <v>39021</v>
      </c>
      <c r="F7" s="95"/>
      <c r="G7" s="96">
        <f ca="1">IFERROR(NOW()-F7,"")</f>
        <v>45985.403535532409</v>
      </c>
      <c r="H7" s="95">
        <v>45985.356944444444</v>
      </c>
      <c r="I7" s="113" t="str">
        <f>IFERROR(VLOOKUP(D7,DB!A:F,6,0),"")</f>
        <v>SCECO</v>
      </c>
      <c r="J7" s="113" t="str">
        <f>IFERROR(VLOOKUP(D7,DB!A:G,7,0),"")</f>
        <v>Good</v>
      </c>
      <c r="K7" s="97" t="s">
        <v>39120</v>
      </c>
      <c r="L7" s="91" t="str">
        <f>IFERROR(VLOOKUP(D7,DB!A:I,9,0),"")</f>
        <v>Zain</v>
      </c>
    </row>
    <row r="8" spans="1:16" ht="15" customHeight="1">
      <c r="A8" s="113" t="s">
        <v>39121</v>
      </c>
      <c r="B8" s="113" t="str">
        <f>IFERROR(VLOOKUP(D8,DB!A:K,11,0),"")</f>
        <v>R4</v>
      </c>
      <c r="C8" s="93">
        <v>1</v>
      </c>
      <c r="D8" s="91" t="s">
        <v>37635</v>
      </c>
      <c r="E8" s="94" t="s">
        <v>39021</v>
      </c>
      <c r="F8" s="95">
        <v>45985.358900462961</v>
      </c>
      <c r="G8" s="96">
        <f t="shared" ca="1" si="0"/>
        <v>4.4635069447394926E-2</v>
      </c>
      <c r="H8" s="95">
        <v>45985.352777777778</v>
      </c>
      <c r="I8" s="113" t="str">
        <f>IFERROR(VLOOKUP(D8,DB!A:F,6,0),"")</f>
        <v>SCECO</v>
      </c>
      <c r="J8" s="113" t="str">
        <f>IFERROR(VLOOKUP(D8,DB!A:G,7,0),"")</f>
        <v>Dead</v>
      </c>
      <c r="K8" s="97" t="s">
        <v>39120</v>
      </c>
      <c r="L8" s="91" t="str">
        <f>IFERROR(VLOOKUP(D8,DB!A:I,9,0),"")</f>
        <v>Latis</v>
      </c>
    </row>
    <row r="9" spans="1:16" ht="15" customHeight="1">
      <c r="A9" s="113" t="s">
        <v>39122</v>
      </c>
      <c r="B9" s="113" t="str">
        <f>IFERROR(VLOOKUP(D9,DB!A:K,11,0),"")</f>
        <v>R4</v>
      </c>
      <c r="C9" s="93">
        <v>1</v>
      </c>
      <c r="D9" s="91" t="s">
        <v>29421</v>
      </c>
      <c r="E9" s="94" t="s">
        <v>39021</v>
      </c>
      <c r="F9" s="95">
        <v>45985.355081018519</v>
      </c>
      <c r="G9" s="96">
        <f t="shared" ca="1" si="0"/>
        <v>4.8454513889737427E-2</v>
      </c>
      <c r="H9" s="95">
        <v>45985.348611111112</v>
      </c>
      <c r="I9" s="113" t="str">
        <f>IFERROR(VLOOKUP(D9,DB!A:F,6,0),"")</f>
        <v>SCECO</v>
      </c>
      <c r="J9" s="113" t="str">
        <f>IFERROR(VLOOKUP(D9,DB!A:G,7,0),"")</f>
        <v>Vandalized</v>
      </c>
      <c r="K9" s="97" t="s">
        <v>39120</v>
      </c>
      <c r="L9" s="91" t="str">
        <f>IFERROR(VLOOKUP(D9,DB!A:I,9,0),"")</f>
        <v>Latis</v>
      </c>
    </row>
    <row r="10" spans="1:16" ht="15" customHeight="1">
      <c r="A10" s="113" t="s">
        <v>39119</v>
      </c>
      <c r="B10" s="113" t="str">
        <f>IFERROR(VLOOKUP(D10,DB!A:K,11,0),"")</f>
        <v>R4</v>
      </c>
      <c r="C10" s="93">
        <v>3</v>
      </c>
      <c r="D10" s="91" t="s">
        <v>35116</v>
      </c>
      <c r="E10" s="94" t="s">
        <v>39021</v>
      </c>
      <c r="F10" s="95"/>
      <c r="G10" s="96">
        <f t="shared" ca="1" si="0"/>
        <v>45985.403535532409</v>
      </c>
      <c r="H10" s="95">
        <v>45985.354861111111</v>
      </c>
      <c r="I10" s="113" t="str">
        <f>IFERROR(VLOOKUP(D10,DB!A:F,6,0),"")</f>
        <v>SCECO</v>
      </c>
      <c r="J10" s="113" t="str">
        <f>IFERROR(VLOOKUP(D10,DB!A:G,7,0),"")</f>
        <v>No BB Shifted</v>
      </c>
      <c r="K10" s="97" t="s">
        <v>39123</v>
      </c>
      <c r="L10" s="91" t="str">
        <f>IFERROR(VLOOKUP(D10,DB!A:I,9,0),"")</f>
        <v>Latis</v>
      </c>
    </row>
    <row r="11" spans="1:16" ht="15" customHeight="1">
      <c r="A11" s="113"/>
      <c r="B11" s="113" t="str">
        <f>IFERROR(VLOOKUP(D11,DB!A:K,11,0),"")</f>
        <v/>
      </c>
      <c r="C11" s="93"/>
      <c r="D11" s="91"/>
      <c r="E11" s="94"/>
      <c r="F11" s="95"/>
      <c r="G11" s="96">
        <f t="shared" ca="1" si="0"/>
        <v>45985.403535532409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45985.403535532409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45985.403535532409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45985.403535532409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45985.403535532409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45985.403535532409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45985.403535532409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45985.403535532409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45985.403535532409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45985.403535532409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45985.403535532409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45985.403535532409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45985.403535532409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45985.403535532409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45985.403535532409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45985.403535532409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45985.403535532409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45985.403535532409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45985.403535532409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45985.403535532409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45985.403535532409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45985.403535532409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45985.403535532409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45985.403535532409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45985.403535532409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45985.403535532409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45985.403535532409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45985.403535532409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45985.403535532409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45985.403535532409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45985.403535532409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45985.403535532409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45985.403535532409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45985.403535532409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45985.403535532409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45985.403535532409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45985.403535532409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45985.403535532409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45985.403535532409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45985.403535532409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45985.403535532409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45985.403535532409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45985.403535532409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45985.403535532409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45985.403535532409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45985.403535532409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45985.403535532409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45985.403535532409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45985.403535532409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45985.403535532409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45985.403535532409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45985.403535532409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45985.403535532409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45985.403535532409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45985.403535532409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45985.403535532409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45985.403535532409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45985.403535532409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45985.403535532409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45985.403535532409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45985.403535532409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45985.403535532409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45985.403535532409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45985.403535532409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45985.403535532409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45985.403535532409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45985.403535532409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45985.403535532409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45985.403535532409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45985.403535532409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45985.403535532409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45985.403535532409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45985.403535532409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45985.403535532409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45985.403535532409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45985.403535532409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45985.403535532409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45985.403535532409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45985.403535532409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45985.403535532409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45985.403535532409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45985.403535532409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45985.403535532409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45985.403535532409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45985.403535532409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45985.403535532409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45985.403535532409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45985.403535532409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45985.403535532409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45985.403535532409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45985.403535532409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45985.403535532409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45985.403535532409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45985.403535532409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45985.403535532409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45985.403535532409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45985.403535532409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45985.403535532409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45985.403535532409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45985.403535532409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45985.403535532409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45985.403535532409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45985.403535532409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45985.403535532409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45985.403535532409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45985.403535532409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45985.403535532409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45985.403535532409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45985.403535532409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45985.403535532409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45985.403535532409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45985.403535532409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45985.403535532409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45985.403535532409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45985.403535532409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45985.403535532409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45985.403535532409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45985.403535532409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45985.403535532409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45985.403535532409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45985.403535532409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45985.403535532409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45985.403535532409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45985.403535532409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45985.403535532409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45985.403535532409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45985.403535532409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45985.403535532409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45985.403535532409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45985.403535532409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45985.403535532409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45985.403535532409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45985.403535532409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45985.403535532409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45985.403535532409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45985.403535532409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45985.403535532409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45985.403535532409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45985.403535532409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45985.403535532409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45985.403535532409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45985.403535532409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45985.403535532409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45985.403535532409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45985.403535532409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45985.403535532409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45985.403535532409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45985.403535532409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45985.403535532409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45985.403535532409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45985.403535532409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45985.403535532409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45985.403535532409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45985.403535532409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45985.403535532409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45985.403535532409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45985.403535532409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45985.403535532409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45985.403535532409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45985.403535532409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45985.403535532409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45985.403535532409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45985.403535532409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45985.403535532409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45985.403535532409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45985.403535532409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45985.403535532409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45985.403535532409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45985.403535532409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45985.403535532409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45985.403535532409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45985.403535532409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45985.403535532409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45985.403535532409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45985.403535532409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45985.403535532409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45985.403535532409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45985.403535532409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45985.403535532409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45985.403535532409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45985.403535532409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45985.403535532409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45985.403535532409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45985.403535532409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45985.403535532409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45985.403535532409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45985.403535532409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45985.403535532409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45985.403535532409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45985.403535532409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45985.403535532409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45985.403535532409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45985.403535532409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45985.403535532409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45985.403535532409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45985.403535532409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45985.403535532409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45985.403535532409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45985.403535532409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45985.403535532409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45985.403535532409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45985.403535532409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45985.403535532409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45985.403535532409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45985.403535532409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45985.403535532409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45985.403535532409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45985.403535532409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45985.403535532409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45985.403535532409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45985.403535532409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45985.403535532409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45985.403535532409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45985.403535532409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45985.403535532409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45985.403535532409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45985.403535532409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45985.403535532409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45985.403535532409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45985.403535532409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45985.403535532409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45985.403535532409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45985.403535532409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45985.403535532409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45985.403535532409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45985.403535532409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45985.403535532409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45985.403535532409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45985.403535532409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45985.403535532409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45985.403535532409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45985.403535532409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45985.403535532409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45985.403535532409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45985.403535532409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45985.403535532409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45985.403535532409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45985.403535532409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45985.403535532409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45985.403535532409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45985.403535532409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45985.403535532409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45985.403535532409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45985.403535532409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45985.403535532409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45985.403535532409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45985.403535532409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45985.403535532409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45985.403535532409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45985.403535532409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45985.403535532409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45985.403535532409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45985.403535532409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45985.403535532409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45985.403535532409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45985.403535532409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45985.403535532409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45985.403535532409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45985.403535532409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45985.403535532409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45985.403535532409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45985.403535532409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45985.403535532409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45985.403535532409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45985.403535532409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45985.403535532409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45985.403535532409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45985.403535532409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45985.403535532409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45985.403535532409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45985.403535532409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45985.403535532409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45985.403535532409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45985.403535532409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45985.403535532409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45985.403535532409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45985.403535532409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45985.403535532409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45985.403535532409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45985.403535532409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45985.403535532409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45985.403535532409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45985.403535532409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45985.403535532409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45985.403535532409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45985.403535532409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45985.403535532409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45985.403535532409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45985.403535532409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45985.403535532409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45985.403535532409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45985.403535532409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45985.403535532409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45985.403535532409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45985.403535532409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45985.403535532409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45985.403535532409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45985.403535532409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45985.403535532409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45985.403535532409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45985.403535532409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45985.403535532409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45985.403535532409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45985.403535532409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45985.403535532409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45985.403535532409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45985.403535532409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45985.403535532409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45985.403535532409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45985.403535532409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45985.403535532409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45985.403535532409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45985.403535532409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45985.403535532409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45985.403535532409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45985.403535532409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45985.403535532409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45985.403535532409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45985.403535532409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45985.403535532409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45985.403535532409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45985.403535532409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45985.403535532409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45985.403535532409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45985.403535532409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45985.403535532409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45985.403535532409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45985.403535532409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45985.403535532409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45985.403535532409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45985.403535532409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45985.403535532409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45985.403535532409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45985.403535532409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45985.403535532409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45985.403535532409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45985.403535532409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45985.403535532409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45985.403535532409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45985.403535532409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45985.403535532409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45985.403535532409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398" ca="1" si="6">IFERROR(NOW()-F353,"")</f>
        <v>45985.403535532409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45985.403535532409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45985.403535532409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45985.403535532409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45985.403535532409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45985.403535532409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45985.403535532409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45985.403535532409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45985.403535532409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45985.403535532409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45985.403535532409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45985.403535532409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45985.403535532409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45985.403535532409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45985.403535532409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45985.403535532409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45985.403535532409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45985.403535532409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45985.403535532409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45985.403535532409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45985.403535532409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45985.403535532409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45985.403535532409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45985.403535532409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45985.403535532409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45985.403535532409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45985.403535532409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45985.403535532409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45985.403535532409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45985.403535532409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45985.403535532409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45985.403535532409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45985.403535532409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45985.403535532409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45985.403535532409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45985.403535532409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45985.403535532409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45985.403535532409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45985.403535532409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45985.403535532409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45985.403535532409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45985.403535532409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45985.403535532409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45985.403535532409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45985.403535532409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45985.403535532409</v>
      </c>
      <c r="H398" s="95"/>
      <c r="I398" s="113" t="str">
        <f>IFERROR(VLOOKUP(D398,DB!A:F,6,0),"")</f>
        <v/>
      </c>
      <c r="J398" s="113" t="str">
        <f>IFERROR(VLOOKUP(D398,DB!A:G,7,0),"")</f>
        <v/>
      </c>
      <c r="K398" s="97"/>
      <c r="L398" s="91" t="str">
        <f>IFERROR(VLOOKUP(D398,DB!A:I,9,0),"")</f>
        <v/>
      </c>
    </row>
  </sheetData>
  <dataValidations count="2">
    <dataValidation allowBlank="1" showInputMessage="1" showErrorMessage="1" sqref="E1" xr:uid="{A4F81451-56CC-4543-9497-104C4E44EE4B}"/>
    <dataValidation type="list" allowBlank="1" showInputMessage="1" showErrorMessage="1" sqref="E2:E3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93.571475347220257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59.214658217591932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36.742424421296164</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4.0302369212949998</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43"/>
      <c r="E6" s="109"/>
      <c r="F6" s="109"/>
      <c r="G6" s="111">
        <f ca="1">IFERROR(NOW()-F6,"")</f>
        <v>45985.403535532409</v>
      </c>
      <c r="H6" s="109"/>
      <c r="I6" s="109" t="str">
        <f>IFERROR(VLOOKUP(D6,DB!A:F,6,0),"")</f>
        <v/>
      </c>
      <c r="J6" s="109" t="str">
        <f>IFERROR(VLOOKUP(D6,DB!A:G,7,0),"")</f>
        <v/>
      </c>
      <c r="K6" s="109"/>
      <c r="L6" s="109" t="str">
        <f>IFERROR(VLOOKUP(D6,DB!A:I,9,0),"")</f>
        <v/>
      </c>
    </row>
    <row r="7" spans="1:13">
      <c r="A7" s="109"/>
      <c r="B7" s="109" t="str">
        <f>IFERROR(VLOOKUP(D7,DB!A:K,11,0),"")</f>
        <v>R5</v>
      </c>
      <c r="C7" s="109"/>
      <c r="D7" s="109" t="s">
        <v>38261</v>
      </c>
      <c r="E7" s="109"/>
      <c r="F7" s="109"/>
      <c r="G7" s="111">
        <f ca="1">IFERROR(NOW()-F7,"")</f>
        <v>45985.403535532409</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45985.403535532409</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45985.403535532409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45985.403535532409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45985.403535532409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45985.403535532409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45985.403535532409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45985.403535532409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45985.403535532409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45985.403535532409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45985.403535532409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45985.403535532409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45985.403535532409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45985.403535532409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45985.403535532409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45985.403535532409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45985.403535532409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45985.403535532409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45985.403535532409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45985.403535532409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45985.403535532409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45985.403535532409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45985.403535532409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45985.403535532409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45985.403535532409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45985.403535532409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45985.403535532409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45985.403535532409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45985.403535532409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45985.403535532409</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45985.403535532409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45985.403535532409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45985.403535532409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45985.403535532409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45985.403535532409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45985.403535532409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45985.403535532409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45985.403535532409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45985.403535532409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45985.403535532409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45985.403535532409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45985.403535532409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45985.403535532409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45985.403535532409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45985.403535532409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45985.403535532409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45985.403535532409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45985.403535532409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45985.403535532409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45985.403535532409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45985.403535532409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45985.403535532409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45985.403535532409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45985.403535532409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45985.403535532409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45985.403535532409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45985.403535532409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45985.403535532409</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39132</v>
      </c>
      <c r="B2" s="145" t="str">
        <f>IFERROR(VLOOKUP(D2,DB!A:K,11,0),"")</f>
        <v>R6</v>
      </c>
      <c r="C2" s="146">
        <v>3</v>
      </c>
      <c r="D2" s="145" t="s">
        <v>37134</v>
      </c>
      <c r="E2" s="109" t="s">
        <v>39021</v>
      </c>
      <c r="F2" s="147">
        <v>45985.324467592596</v>
      </c>
      <c r="G2" s="75">
        <f ca="1">IFERROR(NOW()-F2,"-")</f>
        <v>7.9067939812375698E-2</v>
      </c>
      <c r="H2" s="147">
        <v>45985.317361111112</v>
      </c>
      <c r="I2" s="145" t="str">
        <f>IFERROR(VLOOKUP(D2,DB!A:F,6,0),"")</f>
        <v>SCECO</v>
      </c>
      <c r="J2" s="145" t="str">
        <f>IFERROR(VLOOKUP(D2,DB!A:G,7,0),"")</f>
        <v>Dead</v>
      </c>
      <c r="K2" s="148" t="s">
        <v>39133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45985.403535532409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45985.403535532409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45985.403535532409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45985.403535532409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45985.403535532409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45985.403535532409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45985.403535532409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45985.403535532409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45985.403535532409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45985.403535532409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45985.403535532409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45985.403535532409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45985.403535532409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45985.403535532409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45985.403535532409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45985.403535532409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45985.403535532409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45985.403535532409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45985.403535532409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45985.403535532409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45985.403535532409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45985.403535532409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45985.403535532409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45985.403535532409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45985.403535532409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45985.403535532409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45985.403535532409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45985.403535532409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45985.403535532409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45985.403535532409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45985.403535532409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45985.403535532409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45985.403535532409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45985.403535532409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45985.403535532409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45985.403535532409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45985.403535532409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45985.403535532409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45985.403535532409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45985.403535532409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45985.403535532409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45985.403535532409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45985.403535532409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2025-11-24T06:43:08Z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